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215" windowHeight="7005"/>
  </bookViews>
  <sheets>
    <sheet name="Проект 2023" sheetId="2" r:id="rId1"/>
  </sheets>
  <definedNames>
    <definedName name="_xlnm.Print_Titles" localSheetId="0">'Проект 2023'!$1:$3</definedName>
    <definedName name="_xlnm.Print_Area" localSheetId="0">'Проект 2023'!$A$1:$K$124</definedName>
  </definedNames>
  <calcPr calcId="125725"/>
</workbook>
</file>

<file path=xl/calcChain.xml><?xml version="1.0" encoding="utf-8"?>
<calcChain xmlns="http://schemas.openxmlformats.org/spreadsheetml/2006/main">
  <c r="I43" i="2"/>
  <c r="J30"/>
  <c r="H30"/>
  <c r="C30"/>
  <c r="D30"/>
  <c r="E30"/>
  <c r="B30"/>
  <c r="B29" s="1"/>
  <c r="K35"/>
  <c r="I35"/>
  <c r="F35"/>
  <c r="I119"/>
  <c r="K121"/>
  <c r="K122"/>
  <c r="K123"/>
  <c r="K119"/>
  <c r="I121"/>
  <c r="I122"/>
  <c r="I123"/>
  <c r="F121"/>
  <c r="F122"/>
  <c r="F123"/>
  <c r="F119"/>
  <c r="K120"/>
  <c r="I120"/>
  <c r="F120"/>
  <c r="K103"/>
  <c r="K104"/>
  <c r="K106"/>
  <c r="K107"/>
  <c r="K108"/>
  <c r="K109"/>
  <c r="K111"/>
  <c r="K112"/>
  <c r="K113"/>
  <c r="K114"/>
  <c r="K115"/>
  <c r="I103"/>
  <c r="I104"/>
  <c r="I106"/>
  <c r="I107"/>
  <c r="I108"/>
  <c r="I109"/>
  <c r="I111"/>
  <c r="I112"/>
  <c r="I113"/>
  <c r="I114"/>
  <c r="I115"/>
  <c r="F103"/>
  <c r="F104"/>
  <c r="F106"/>
  <c r="F107"/>
  <c r="F108"/>
  <c r="F109"/>
  <c r="F111"/>
  <c r="F112"/>
  <c r="F113"/>
  <c r="F114"/>
  <c r="F115"/>
  <c r="H105"/>
  <c r="J105"/>
  <c r="K105" s="1"/>
  <c r="H110"/>
  <c r="J110"/>
  <c r="K110" s="1"/>
  <c r="F102"/>
  <c r="K77"/>
  <c r="K78"/>
  <c r="K80"/>
  <c r="K81"/>
  <c r="K82"/>
  <c r="K84"/>
  <c r="K85"/>
  <c r="K87"/>
  <c r="K88"/>
  <c r="K90"/>
  <c r="K91"/>
  <c r="K92"/>
  <c r="K93"/>
  <c r="K96"/>
  <c r="K97"/>
  <c r="I78"/>
  <c r="I80"/>
  <c r="I81"/>
  <c r="I82"/>
  <c r="I84"/>
  <c r="I85"/>
  <c r="I87"/>
  <c r="I88"/>
  <c r="I90"/>
  <c r="I91"/>
  <c r="I92"/>
  <c r="I93"/>
  <c r="I96"/>
  <c r="I97"/>
  <c r="F80"/>
  <c r="F81"/>
  <c r="F82"/>
  <c r="F84"/>
  <c r="F85"/>
  <c r="F87"/>
  <c r="F88"/>
  <c r="F90"/>
  <c r="F91"/>
  <c r="F92"/>
  <c r="F93"/>
  <c r="F96"/>
  <c r="F97"/>
  <c r="F78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K43"/>
  <c r="F43"/>
  <c r="K11"/>
  <c r="K12"/>
  <c r="K13"/>
  <c r="K14"/>
  <c r="K15"/>
  <c r="K16"/>
  <c r="K17"/>
  <c r="K18"/>
  <c r="K19"/>
  <c r="K21"/>
  <c r="K22"/>
  <c r="K23"/>
  <c r="K24"/>
  <c r="K25"/>
  <c r="K26"/>
  <c r="K27"/>
  <c r="K28"/>
  <c r="K31"/>
  <c r="K32"/>
  <c r="K33"/>
  <c r="K34"/>
  <c r="K37"/>
  <c r="K38"/>
  <c r="K39"/>
  <c r="I11"/>
  <c r="I12"/>
  <c r="I13"/>
  <c r="I14"/>
  <c r="I15"/>
  <c r="I16"/>
  <c r="I17"/>
  <c r="I18"/>
  <c r="I19"/>
  <c r="I21"/>
  <c r="I22"/>
  <c r="I23"/>
  <c r="I24"/>
  <c r="I25"/>
  <c r="I26"/>
  <c r="I27"/>
  <c r="I28"/>
  <c r="I31"/>
  <c r="I32"/>
  <c r="I33"/>
  <c r="I34"/>
  <c r="I37"/>
  <c r="I38"/>
  <c r="I39"/>
  <c r="F11"/>
  <c r="F12"/>
  <c r="F13"/>
  <c r="F14"/>
  <c r="F15"/>
  <c r="F16"/>
  <c r="F17"/>
  <c r="F18"/>
  <c r="F19"/>
  <c r="F21"/>
  <c r="F22"/>
  <c r="F23"/>
  <c r="F24"/>
  <c r="F25"/>
  <c r="F26"/>
  <c r="F27"/>
  <c r="F28"/>
  <c r="F31"/>
  <c r="F32"/>
  <c r="F33"/>
  <c r="F34"/>
  <c r="F37"/>
  <c r="F38"/>
  <c r="F39"/>
  <c r="J124"/>
  <c r="K124" s="1"/>
  <c r="J95"/>
  <c r="K95" s="1"/>
  <c r="J89"/>
  <c r="K89" s="1"/>
  <c r="J86"/>
  <c r="K86" s="1"/>
  <c r="J83"/>
  <c r="K83" s="1"/>
  <c r="J79"/>
  <c r="K79" s="1"/>
  <c r="J20"/>
  <c r="J10"/>
  <c r="H124"/>
  <c r="H95"/>
  <c r="H89"/>
  <c r="H86"/>
  <c r="H83"/>
  <c r="H79"/>
  <c r="H20"/>
  <c r="H10"/>
  <c r="K20" l="1"/>
  <c r="J9"/>
  <c r="J8" s="1"/>
  <c r="K30"/>
  <c r="H29"/>
  <c r="J29"/>
  <c r="K10"/>
  <c r="H9"/>
  <c r="K9" l="1"/>
  <c r="J7"/>
  <c r="J73" s="1"/>
  <c r="J94" s="1"/>
  <c r="K29"/>
  <c r="H7"/>
  <c r="H8"/>
  <c r="K8" s="1"/>
  <c r="K7" l="1"/>
  <c r="H73"/>
  <c r="J98"/>
  <c r="K73" l="1"/>
  <c r="H94"/>
  <c r="K94" l="1"/>
  <c r="H98" l="1"/>
  <c r="K98" l="1"/>
  <c r="J102" l="1"/>
  <c r="H102"/>
  <c r="I102" s="1"/>
  <c r="B83"/>
  <c r="C83"/>
  <c r="D83"/>
  <c r="E83"/>
  <c r="F83" l="1"/>
  <c r="I83"/>
  <c r="F30"/>
  <c r="I30"/>
  <c r="K102"/>
  <c r="E124"/>
  <c r="D124"/>
  <c r="C124"/>
  <c r="B124"/>
  <c r="F124" l="1"/>
  <c r="I124"/>
  <c r="C110"/>
  <c r="C105"/>
  <c r="C95"/>
  <c r="C89"/>
  <c r="C86"/>
  <c r="C79"/>
  <c r="C29"/>
  <c r="C20"/>
  <c r="C10"/>
  <c r="E29"/>
  <c r="D29"/>
  <c r="B110"/>
  <c r="D110"/>
  <c r="E110"/>
  <c r="E10"/>
  <c r="I10" s="1"/>
  <c r="D10"/>
  <c r="B10"/>
  <c r="B105"/>
  <c r="B89"/>
  <c r="B86"/>
  <c r="B79"/>
  <c r="B20"/>
  <c r="F10" l="1"/>
  <c r="I110"/>
  <c r="F110"/>
  <c r="F29"/>
  <c r="I29"/>
  <c r="C9"/>
  <c r="C8" s="1"/>
  <c r="B9"/>
  <c r="B8" s="1"/>
  <c r="D20"/>
  <c r="E20"/>
  <c r="E105"/>
  <c r="D105"/>
  <c r="E79"/>
  <c r="E86"/>
  <c r="E89"/>
  <c r="D79"/>
  <c r="D86"/>
  <c r="D89"/>
  <c r="E95"/>
  <c r="D95"/>
  <c r="F86" l="1"/>
  <c r="I86"/>
  <c r="F20"/>
  <c r="I20"/>
  <c r="F95"/>
  <c r="I95"/>
  <c r="F89"/>
  <c r="I89"/>
  <c r="F79"/>
  <c r="I79"/>
  <c r="F105"/>
  <c r="I105"/>
  <c r="B7"/>
  <c r="B73" s="1"/>
  <c r="C7"/>
  <c r="C73" s="1"/>
  <c r="D9"/>
  <c r="E9"/>
  <c r="C94" l="1"/>
  <c r="C77" s="1"/>
  <c r="C98" s="1"/>
  <c r="E8"/>
  <c r="I8" s="1"/>
  <c r="I9"/>
  <c r="F9"/>
  <c r="D8"/>
  <c r="B94"/>
  <c r="B77" s="1"/>
  <c r="B98" s="1"/>
  <c r="E7"/>
  <c r="I7" s="1"/>
  <c r="D7"/>
  <c r="D73" s="1"/>
  <c r="F8" l="1"/>
  <c r="D94"/>
  <c r="E73"/>
  <c r="F7"/>
  <c r="E94" l="1"/>
  <c r="F73"/>
  <c r="I73"/>
  <c r="D77"/>
  <c r="E77" l="1"/>
  <c r="F94"/>
  <c r="I94"/>
  <c r="D98"/>
  <c r="I77" l="1"/>
  <c r="F77"/>
  <c r="E98"/>
  <c r="F98" l="1"/>
  <c r="I98"/>
</calcChain>
</file>

<file path=xl/sharedStrings.xml><?xml version="1.0" encoding="utf-8"?>
<sst xmlns="http://schemas.openxmlformats.org/spreadsheetml/2006/main" count="200" uniqueCount="135">
  <si>
    <t>ПОКАЗАТЕЛИ</t>
  </si>
  <si>
    <t>Доходы бюджета</t>
  </si>
  <si>
    <t>ИТОГО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</si>
  <si>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</si>
  <si>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</si>
  <si>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</si>
  <si>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</si>
  <si>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</si>
  <si>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Расходы бюджета</t>
  </si>
  <si>
    <t>ИТОГО РАСХОДОВ</t>
  </si>
  <si>
    <t>Источники финансирования дефицита бюджета</t>
  </si>
  <si>
    <t>Итого источников</t>
  </si>
  <si>
    <t>Исполнение государственных и муниципальных гарантий</t>
  </si>
  <si>
    <t>Акции и иные формы участия в капитале</t>
  </si>
  <si>
    <t>Изменение остатков средств бюджетов</t>
  </si>
  <si>
    <t>Недостаток средств на финансовое обеспечение расходов (с учётом источников финансирования)</t>
  </si>
  <si>
    <t>Справочно</t>
  </si>
  <si>
    <t>Недоимка по налогам и сборам</t>
  </si>
  <si>
    <t>Справочно:  Расходы на дорожное хозяйство</t>
  </si>
  <si>
    <t>Ожидаемое исполнение</t>
  </si>
  <si>
    <t>тыс. рублей</t>
  </si>
  <si>
    <t>БЕЗВОЗМЕЗДНЫЕ ПОСТУПЛЕНИЯ (2 00)</t>
  </si>
  <si>
    <t>Безвозмездные поступления от других бюджетов бюджетной системы Российской Федерации (2 02)</t>
  </si>
  <si>
    <t>Иные безвозмездные поступления (2 03, 2 07, …)</t>
  </si>
  <si>
    <t>Собственные доходы</t>
  </si>
  <si>
    <t>Остатки средств бюджетов на конец отчетного периода</t>
  </si>
  <si>
    <t>остатки целевых средств</t>
  </si>
  <si>
    <t>остатки нецелевых средств</t>
  </si>
  <si>
    <t xml:space="preserve">Численность населения (чел.) </t>
  </si>
  <si>
    <t>по федеральным налогам</t>
  </si>
  <si>
    <t>по региональным налогам</t>
  </si>
  <si>
    <t>по местным налогам</t>
  </si>
  <si>
    <t>по специальным налоговым режимам</t>
  </si>
  <si>
    <t>Бюджетные кредиты бюджетам поселений</t>
  </si>
  <si>
    <t>Бюджетные кредиты юридическим лицам</t>
  </si>
  <si>
    <t>Долговые обязательства в ценных бумагах</t>
  </si>
  <si>
    <t>Численность работающих в органах местного самоуправления (чел.)</t>
  </si>
  <si>
    <t>НАЛОГОВЫЕ ДОХОДЫ</t>
  </si>
  <si>
    <t>Государственная пошлина</t>
  </si>
  <si>
    <t>Остальные налоговые доходы</t>
  </si>
  <si>
    <t>НЕНАЛОГОВЫЕ ДОХОДЫ</t>
  </si>
  <si>
    <t>Доходы от сдачи в аренду имущества</t>
  </si>
  <si>
    <t>Доходы от продажи земельных участков</t>
  </si>
  <si>
    <t>Доходы от продажи  основных фондов</t>
  </si>
  <si>
    <t>Штрафные санкции</t>
  </si>
  <si>
    <t>Прочие неналоговые доходы</t>
  </si>
  <si>
    <t>Остальные неналоговые доходы</t>
  </si>
  <si>
    <t>Акцизы на нефтепродукты</t>
  </si>
  <si>
    <t>Профицит (+) / дефицит (-)</t>
  </si>
  <si>
    <t xml:space="preserve"> - предоставление бюджетных кредитов</t>
  </si>
  <si>
    <t xml:space="preserve"> - возврат бюджетных кредитов</t>
  </si>
  <si>
    <t>Доходы от оказания платных услуг</t>
  </si>
  <si>
    <t>на поддержку мер по обеспечению сбалансированности бюджетов</t>
  </si>
  <si>
    <t>дотация на выравнивание бюджетной обеспеченности поселений (за счет собственных средств)</t>
  </si>
  <si>
    <r>
      <t xml:space="preserve">  - расходы на оплату коммунальных услуг </t>
    </r>
    <r>
      <rPr>
        <sz val="9"/>
        <color rgb="FF0070C0"/>
        <rFont val="Times New Roman"/>
        <family val="1"/>
        <charset val="204"/>
      </rPr>
      <t/>
    </r>
  </si>
  <si>
    <t>в т.ч. предоставление субсидий бюджетным и автономным учреждениям на выполнение муниципального задания</t>
  </si>
  <si>
    <t>Доходы от сдачи в аренду земли</t>
  </si>
  <si>
    <t>дотация на выравнивание бюджетной обеспеченности поселений (за счет субвенции)</t>
  </si>
  <si>
    <t>Налог, взимаемый в связи с применением упрощенной системы налогообложения</t>
  </si>
  <si>
    <t>Единый налог на вмененный доход</t>
  </si>
  <si>
    <t>Муниципальный долг, всего, в т.ч.</t>
  </si>
  <si>
    <t>Обслуживание муниципального долга</t>
  </si>
  <si>
    <t>кредиты, полученные от кредитных организаций</t>
  </si>
  <si>
    <t>исполнение муниципальных гарантий</t>
  </si>
  <si>
    <t>средства на обеспечение сбалансированности бюджетов поселений</t>
  </si>
  <si>
    <t>бюджетные кредиты, полученные из других бюджетов</t>
  </si>
  <si>
    <t>в т.ч. из областного бюджета</t>
  </si>
  <si>
    <t xml:space="preserve">из них:  </t>
  </si>
  <si>
    <t>органов местного самоуправления</t>
  </si>
  <si>
    <t>Оплата коммунальных услуг</t>
  </si>
  <si>
    <t>Заработная плата и начисления на выплаты по оплате труда, в т.ч.</t>
  </si>
  <si>
    <t xml:space="preserve">Расходы на обслуживание муниципального долга </t>
  </si>
  <si>
    <t>Перечисления другим бюджетам бюджетной системы, в т.ч.</t>
  </si>
  <si>
    <t>Расходы на оплату труда (с начислениями) депутатов, выборных должностных лиц местного самоуправления, осуществляющих свои полномочия на постоянной основе, муниципальных служащих в органах местного самоуправления</t>
  </si>
  <si>
    <t>Формирование резервного фонда</t>
  </si>
  <si>
    <t>Зарезервированные средства</t>
  </si>
  <si>
    <t>х</t>
  </si>
  <si>
    <t>консолидиро-ванного бюджета</t>
  </si>
  <si>
    <t>Прогноз консолидиро-ванного бюджета</t>
  </si>
  <si>
    <t>Расходы на социальную сферу</t>
  </si>
  <si>
    <r>
      <rPr>
        <b/>
        <sz val="10"/>
        <color theme="1"/>
        <rFont val="Times New Roman"/>
        <family val="1"/>
        <charset val="204"/>
      </rPr>
      <t>Справочно:</t>
    </r>
    <r>
      <rPr>
        <sz val="10"/>
        <color theme="1"/>
        <rFont val="Times New Roman"/>
        <family val="1"/>
        <charset val="204"/>
      </rPr>
      <t xml:space="preserve"> планируемая сумма льгот по оплате коммунальн. услуг </t>
    </r>
  </si>
  <si>
    <r>
      <rPr>
        <b/>
        <sz val="10"/>
        <color theme="1"/>
        <rFont val="Times New Roman"/>
        <family val="1"/>
        <charset val="204"/>
      </rPr>
      <t>Справочно:</t>
    </r>
    <r>
      <rPr>
        <sz val="10"/>
        <color theme="1"/>
        <rFont val="Times New Roman"/>
        <family val="1"/>
        <charset val="204"/>
      </rPr>
      <t xml:space="preserve"> средства от приносящей доход деятельности</t>
    </r>
  </si>
  <si>
    <t>Средняя заработная плата, рублей</t>
  </si>
  <si>
    <t>Культура и кинематография</t>
  </si>
  <si>
    <t>Среднесписочная численность работников учреждений культуры</t>
  </si>
  <si>
    <t>Расходы на заработную плату (211 ст) работников учрежд. культуры</t>
  </si>
  <si>
    <t>из них:  - расходы на зарплату с начислениями работникам учреждений</t>
  </si>
  <si>
    <t xml:space="preserve">Безвозмездные перечисления муниципальным организациям </t>
  </si>
  <si>
    <t>Бюджетные кредиты из других бюджетов бюджетной системы Российской Федерации</t>
  </si>
  <si>
    <t xml:space="preserve"> - привлечение</t>
  </si>
  <si>
    <t xml:space="preserve"> - погашение, всего, в том числе:</t>
  </si>
  <si>
    <t xml:space="preserve">       погашение реструктурированной задолженности</t>
  </si>
  <si>
    <t>Кредиты от кредитных организаций</t>
  </si>
  <si>
    <t xml:space="preserve"> - погашение</t>
  </si>
  <si>
    <t xml:space="preserve">2022 год </t>
  </si>
  <si>
    <t>2023 год</t>
  </si>
  <si>
    <t>Темп роста к оценке 2022 года, %</t>
  </si>
  <si>
    <t>Исполнено
 на 01.11.2022 г.</t>
  </si>
  <si>
    <t>Уточненный план
(по состоянию на 01.11.2022 г.)</t>
  </si>
  <si>
    <t>На начало 2022 года</t>
  </si>
  <si>
    <t>- вневедомтсвенная охрана</t>
  </si>
  <si>
    <t>- материально-технические средства</t>
  </si>
  <si>
    <t>Расходы на содержание (проезд, проживание, питание) беженцев</t>
  </si>
  <si>
    <t>Расходы на мероприятия по антитеррористической защищенности, в т.ч.:</t>
  </si>
  <si>
    <t>Расходы на софинансирование рег. и федеральных проектов</t>
  </si>
  <si>
    <t>Налоги, пошлины, сборы, штрафы, в т.ч.</t>
  </si>
  <si>
    <t>налог на имущество организаций</t>
  </si>
  <si>
    <t>земельный налог</t>
  </si>
  <si>
    <t>остальные налоги, пошлины, сборы, штрафы</t>
  </si>
  <si>
    <t>Расходы на организацию пассажирских перевозок автомобильным транспортом по муниципальным маршрутам</t>
  </si>
  <si>
    <t>Дотации</t>
  </si>
  <si>
    <r>
      <rPr>
        <b/>
        <sz val="10"/>
        <color indexed="8"/>
        <rFont val="Times New Roman"/>
        <family val="1"/>
        <charset val="204"/>
      </rPr>
      <t>Иные межбюджетные трансфертыдля</t>
    </r>
    <r>
      <rPr>
        <i/>
        <sz val="10"/>
        <color indexed="8"/>
        <rFont val="Times New Roman"/>
        <family val="1"/>
        <charset val="204"/>
      </rPr>
      <t xml:space="preserve"> финансовой поддержки поселениям</t>
    </r>
  </si>
  <si>
    <t>иные межбюджетные трансферты бюджету района на осуществление полномочий поселений в соответствии с заключенными соглашениями</t>
  </si>
  <si>
    <t xml:space="preserve">  Иные межбюджетные трансфертыдля финансовой поддержки поселениям</t>
  </si>
  <si>
    <t>акцизы</t>
  </si>
  <si>
    <t>Субсидии</t>
  </si>
  <si>
    <r>
      <rPr>
        <b/>
        <sz val="10"/>
        <color indexed="8"/>
        <rFont val="Times New Roman"/>
        <family val="1"/>
        <charset val="204"/>
      </rPr>
      <t>Субвенции</t>
    </r>
    <r>
      <rPr>
        <i/>
        <sz val="10"/>
        <color indexed="8"/>
        <rFont val="Times New Roman"/>
        <family val="1"/>
        <charset val="204"/>
      </rPr>
      <t xml:space="preserve">  </t>
    </r>
  </si>
  <si>
    <t xml:space="preserve">Иные межбюджетные трансферты, т.ч. </t>
  </si>
  <si>
    <t>с 2023-2025 с культурой</t>
  </si>
  <si>
    <t>2024 год</t>
  </si>
  <si>
    <t>2025 год</t>
  </si>
  <si>
    <t>Темп роста к оценке 2023 года, %</t>
  </si>
  <si>
    <t>Темп роста к оценке 2024 года, %</t>
  </si>
  <si>
    <t>Увеличение стоимости материальных запасов (ст 340)</t>
  </si>
  <si>
    <t xml:space="preserve">Увеличение стоимости основных средств  (ст 310)                                                                                                                                        </t>
  </si>
  <si>
    <t>ВСЕГО расходы по бюджету</t>
  </si>
  <si>
    <t>для города</t>
  </si>
  <si>
    <t xml:space="preserve">Проект бюджета на 2023 год </t>
  </si>
  <si>
    <t xml:space="preserve">Проект бюджета на 2024 год </t>
  </si>
  <si>
    <t xml:space="preserve">Проект бюджета  на 2025 год </t>
  </si>
  <si>
    <t xml:space="preserve">Проект бюджета  на 2023 год </t>
  </si>
  <si>
    <t xml:space="preserve">Проект бюджета на 2025 год </t>
  </si>
  <si>
    <t xml:space="preserve">Проект бюджета  на 2024 год </t>
  </si>
  <si>
    <t xml:space="preserve">Показатели бюджета Колодежанского сп  Подгоренского  муниципального района 
</t>
  </si>
  <si>
    <t xml:space="preserve">    Иные межбюджетные трансферты от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</si>
</sst>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name val="Arial"/>
      <charset val="204"/>
    </font>
    <font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56"/>
      <name val="Times New Roman"/>
      <family val="1"/>
      <charset val="204"/>
    </font>
    <font>
      <sz val="10"/>
      <color indexed="56"/>
      <name val="Arial"/>
      <family val="2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theme="5" tint="-0.249977111117893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9"/>
      <color rgb="FF0070C0"/>
      <name val="Times New Roman"/>
      <family val="1"/>
      <charset val="204"/>
    </font>
    <font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47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8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8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9">
    <xf numFmtId="0" fontId="0" fillId="0" borderId="0" xfId="0"/>
    <xf numFmtId="0" fontId="0" fillId="2" borderId="0" xfId="0" applyFill="1"/>
    <xf numFmtId="1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1" xfId="0" applyNumberFormat="1" applyFont="1" applyFill="1" applyBorder="1" applyAlignment="1" applyProtection="1">
      <alignment vertical="center"/>
    </xf>
    <xf numFmtId="164" fontId="3" fillId="0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Fill="1" applyBorder="1" applyAlignment="1" applyProtection="1">
      <alignment vertical="center"/>
    </xf>
    <xf numFmtId="164" fontId="4" fillId="5" borderId="1" xfId="0" applyNumberFormat="1" applyFont="1" applyFill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  <protection locked="0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164" fontId="2" fillId="7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0" fontId="0" fillId="0" borderId="0" xfId="0" applyFill="1"/>
    <xf numFmtId="164" fontId="8" fillId="0" borderId="1" xfId="0" applyNumberFormat="1" applyFont="1" applyFill="1" applyBorder="1" applyAlignment="1" applyProtection="1">
      <alignment vertical="center"/>
    </xf>
    <xf numFmtId="0" fontId="9" fillId="0" borderId="0" xfId="0" applyFont="1" applyFill="1"/>
    <xf numFmtId="3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2" xfId="0" applyNumberFormat="1" applyFont="1" applyFill="1" applyBorder="1" applyAlignment="1" applyProtection="1">
      <alignment horizontal="left" vertical="center" wrapText="1"/>
      <protection locked="0"/>
    </xf>
    <xf numFmtId="3" fontId="2" fillId="0" borderId="2" xfId="0" applyNumberFormat="1" applyFont="1" applyFill="1" applyBorder="1" applyAlignment="1" applyProtection="1">
      <alignment horizontal="left" vertical="center" wrapText="1"/>
      <protection locked="0"/>
    </xf>
    <xf numFmtId="3" fontId="3" fillId="4" borderId="2" xfId="0" applyNumberFormat="1" applyFont="1" applyFill="1" applyBorder="1" applyAlignment="1" applyProtection="1">
      <alignment horizontal="left" vertical="center" wrapText="1"/>
      <protection locked="0"/>
    </xf>
    <xf numFmtId="3" fontId="3" fillId="0" borderId="2" xfId="0" applyNumberFormat="1" applyFont="1" applyFill="1" applyBorder="1" applyAlignment="1" applyProtection="1">
      <alignment horizontal="left" vertical="center" wrapText="1"/>
      <protection locked="0"/>
    </xf>
    <xf numFmtId="3" fontId="11" fillId="3" borderId="3" xfId="0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3" xfId="0" applyNumberFormat="1" applyFont="1" applyFill="1" applyBorder="1" applyAlignment="1" applyProtection="1">
      <alignment vertical="center"/>
    </xf>
    <xf numFmtId="164" fontId="3" fillId="4" borderId="3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vertical="center"/>
    </xf>
    <xf numFmtId="164" fontId="4" fillId="0" borderId="3" xfId="0" applyNumberFormat="1" applyFont="1" applyFill="1" applyBorder="1" applyAlignment="1" applyProtection="1">
      <alignment vertical="center"/>
    </xf>
    <xf numFmtId="3" fontId="14" fillId="5" borderId="2" xfId="0" applyNumberFormat="1" applyFont="1" applyFill="1" applyBorder="1" applyAlignment="1" applyProtection="1">
      <alignment horizontal="left" vertical="center" wrapText="1"/>
      <protection locked="0"/>
    </xf>
    <xf numFmtId="3" fontId="3" fillId="0" borderId="2" xfId="0" applyNumberFormat="1" applyFont="1" applyFill="1" applyBorder="1" applyAlignment="1" applyProtection="1">
      <alignment horizontal="left" vertical="center" wrapText="1" indent="1"/>
      <protection locked="0"/>
    </xf>
    <xf numFmtId="3" fontId="5" fillId="8" borderId="2" xfId="0" applyNumberFormat="1" applyFont="1" applyFill="1" applyBorder="1" applyAlignment="1" applyProtection="1">
      <alignment horizontal="left" vertical="center" wrapText="1"/>
      <protection locked="0"/>
    </xf>
    <xf numFmtId="3" fontId="16" fillId="0" borderId="2" xfId="0" applyNumberFormat="1" applyFont="1" applyFill="1" applyBorder="1" applyAlignment="1" applyProtection="1">
      <alignment horizontal="left" vertical="center" wrapText="1"/>
      <protection locked="0"/>
    </xf>
    <xf numFmtId="3" fontId="6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4" fillId="5" borderId="3" xfId="0" applyNumberFormat="1" applyFont="1" applyFill="1" applyBorder="1" applyAlignment="1" applyProtection="1">
      <alignment vertical="center"/>
    </xf>
    <xf numFmtId="164" fontId="2" fillId="9" borderId="3" xfId="0" applyNumberFormat="1" applyFont="1" applyFill="1" applyBorder="1" applyAlignment="1" applyProtection="1">
      <alignment vertical="center"/>
      <protection locked="0"/>
    </xf>
    <xf numFmtId="164" fontId="8" fillId="0" borderId="3" xfId="0" applyNumberFormat="1" applyFont="1" applyFill="1" applyBorder="1" applyAlignment="1" applyProtection="1">
      <alignment vertical="center"/>
    </xf>
    <xf numFmtId="164" fontId="2" fillId="6" borderId="3" xfId="0" applyNumberFormat="1" applyFont="1" applyFill="1" applyBorder="1" applyAlignment="1" applyProtection="1">
      <alignment vertical="center"/>
      <protection locked="0"/>
    </xf>
    <xf numFmtId="164" fontId="2" fillId="0" borderId="3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horizontal="center" vertical="center"/>
    </xf>
    <xf numFmtId="3" fontId="11" fillId="0" borderId="2" xfId="0" applyNumberFormat="1" applyFont="1" applyFill="1" applyBorder="1" applyAlignment="1" applyProtection="1">
      <alignment horizontal="left" vertical="center" wrapText="1"/>
      <protection locked="0"/>
    </xf>
    <xf numFmtId="3" fontId="11" fillId="10" borderId="2" xfId="0" applyNumberFormat="1" applyFont="1" applyFill="1" applyBorder="1" applyAlignment="1" applyProtection="1">
      <alignment horizontal="left" vertical="center" wrapText="1"/>
      <protection locked="0"/>
    </xf>
    <xf numFmtId="164" fontId="6" fillId="10" borderId="3" xfId="0" applyNumberFormat="1" applyFont="1" applyFill="1" applyBorder="1" applyAlignment="1" applyProtection="1">
      <alignment vertical="center"/>
    </xf>
    <xf numFmtId="164" fontId="3" fillId="10" borderId="1" xfId="0" applyNumberFormat="1" applyFont="1" applyFill="1" applyBorder="1" applyAlignment="1" applyProtection="1">
      <alignment vertical="center"/>
    </xf>
    <xf numFmtId="3" fontId="15" fillId="0" borderId="2" xfId="0" applyNumberFormat="1" applyFont="1" applyFill="1" applyBorder="1" applyAlignment="1" applyProtection="1">
      <alignment horizontal="left" vertical="center" wrapText="1" indent="1"/>
      <protection locked="0"/>
    </xf>
    <xf numFmtId="3" fontId="15" fillId="0" borderId="2" xfId="0" applyNumberFormat="1" applyFont="1" applyFill="1" applyBorder="1" applyAlignment="1" applyProtection="1">
      <alignment horizontal="left" vertical="center" wrapText="1" indent="3"/>
      <protection locked="0"/>
    </xf>
    <xf numFmtId="3" fontId="6" fillId="0" borderId="2" xfId="0" applyNumberFormat="1" applyFont="1" applyFill="1" applyBorder="1" applyAlignment="1" applyProtection="1">
      <alignment horizontal="left" vertical="center" wrapText="1" indent="5"/>
      <protection locked="0"/>
    </xf>
    <xf numFmtId="3" fontId="1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3" fillId="11" borderId="3" xfId="0" applyNumberFormat="1" applyFont="1" applyFill="1" applyBorder="1" applyAlignment="1" applyProtection="1">
      <alignment vertical="center"/>
    </xf>
    <xf numFmtId="164" fontId="3" fillId="11" borderId="1" xfId="0" applyNumberFormat="1" applyFont="1" applyFill="1" applyBorder="1" applyAlignment="1" applyProtection="1">
      <alignment vertical="center"/>
    </xf>
    <xf numFmtId="3" fontId="3" fillId="11" borderId="2" xfId="0" applyNumberFormat="1" applyFont="1" applyFill="1" applyBorder="1" applyAlignment="1" applyProtection="1">
      <alignment horizontal="left" vertical="center" wrapText="1"/>
      <protection locked="0"/>
    </xf>
    <xf numFmtId="164" fontId="3" fillId="12" borderId="3" xfId="0" applyNumberFormat="1" applyFont="1" applyFill="1" applyBorder="1" applyAlignment="1" applyProtection="1">
      <alignment vertical="center"/>
    </xf>
    <xf numFmtId="164" fontId="3" fillId="12" borderId="1" xfId="0" applyNumberFormat="1" applyFont="1" applyFill="1" applyBorder="1" applyAlignment="1" applyProtection="1">
      <alignment vertical="center"/>
    </xf>
    <xf numFmtId="164" fontId="2" fillId="2" borderId="3" xfId="0" applyNumberFormat="1" applyFont="1" applyFill="1" applyBorder="1" applyAlignment="1" applyProtection="1">
      <alignment vertical="center"/>
      <protection locked="0"/>
    </xf>
    <xf numFmtId="164" fontId="2" fillId="0" borderId="5" xfId="0" applyNumberFormat="1" applyFont="1" applyFill="1" applyBorder="1" applyAlignment="1" applyProtection="1">
      <alignment vertical="center"/>
    </xf>
    <xf numFmtId="164" fontId="2" fillId="0" borderId="6" xfId="0" applyNumberFormat="1" applyFont="1" applyFill="1" applyBorder="1" applyAlignment="1" applyProtection="1">
      <alignment vertical="center"/>
    </xf>
    <xf numFmtId="3" fontId="3" fillId="12" borderId="2" xfId="0" applyNumberFormat="1" applyFont="1" applyFill="1" applyBorder="1" applyAlignment="1" applyProtection="1">
      <alignment horizontal="left" vertical="center" wrapText="1"/>
      <protection locked="0"/>
    </xf>
    <xf numFmtId="3" fontId="3" fillId="0" borderId="2" xfId="0" applyNumberFormat="1" applyFont="1" applyFill="1" applyBorder="1" applyAlignment="1" applyProtection="1">
      <alignment horizontal="left" vertical="center" wrapText="1" indent="3"/>
      <protection locked="0"/>
    </xf>
    <xf numFmtId="3" fontId="12" fillId="14" borderId="2" xfId="0" applyNumberFormat="1" applyFont="1" applyFill="1" applyBorder="1" applyAlignment="1" applyProtection="1">
      <alignment horizontal="left" vertical="center" wrapText="1"/>
      <protection locked="0"/>
    </xf>
    <xf numFmtId="3" fontId="3" fillId="8" borderId="2" xfId="0" applyNumberFormat="1" applyFont="1" applyFill="1" applyBorder="1" applyAlignment="1" applyProtection="1">
      <alignment horizontal="left" vertical="center" wrapText="1"/>
      <protection locked="0"/>
    </xf>
    <xf numFmtId="164" fontId="3" fillId="13" borderId="3" xfId="0" applyNumberFormat="1" applyFont="1" applyFill="1" applyBorder="1" applyAlignment="1" applyProtection="1">
      <alignment horizontal="center" vertical="center"/>
    </xf>
    <xf numFmtId="3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vertical="center"/>
    </xf>
    <xf numFmtId="164" fontId="3" fillId="0" borderId="6" xfId="0" applyNumberFormat="1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 applyProtection="1">
      <alignment horizontal="left" vertical="center" wrapText="1"/>
      <protection locked="0"/>
    </xf>
    <xf numFmtId="164" fontId="2" fillId="15" borderId="5" xfId="0" applyNumberFormat="1" applyFont="1" applyFill="1" applyBorder="1" applyAlignment="1" applyProtection="1">
      <alignment vertical="center"/>
      <protection locked="0"/>
    </xf>
    <xf numFmtId="164" fontId="2" fillId="15" borderId="6" xfId="0" applyNumberFormat="1" applyFont="1" applyFill="1" applyBorder="1" applyAlignment="1" applyProtection="1">
      <alignment vertical="center"/>
      <protection locked="0"/>
    </xf>
    <xf numFmtId="3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2" xfId="0" applyFont="1" applyFill="1" applyBorder="1" applyAlignment="1">
      <alignment horizontal="left" vertical="center" wrapText="1"/>
    </xf>
    <xf numFmtId="164" fontId="3" fillId="12" borderId="1" xfId="0" applyNumberFormat="1" applyFont="1" applyFill="1" applyBorder="1" applyAlignment="1" applyProtection="1">
      <alignment vertical="center"/>
      <protection locked="0"/>
    </xf>
    <xf numFmtId="0" fontId="19" fillId="0" borderId="2" xfId="0" applyFont="1" applyBorder="1" applyAlignment="1">
      <alignment horizontal="left" vertical="center" wrapText="1"/>
    </xf>
    <xf numFmtId="164" fontId="3" fillId="12" borderId="3" xfId="0" applyNumberFormat="1" applyFont="1" applyFill="1" applyBorder="1" applyAlignment="1" applyProtection="1">
      <alignment vertical="center"/>
      <protection locked="0"/>
    </xf>
    <xf numFmtId="164" fontId="3" fillId="9" borderId="3" xfId="0" applyNumberFormat="1" applyFont="1" applyFill="1" applyBorder="1" applyAlignment="1" applyProtection="1">
      <alignment vertical="center"/>
      <protection locked="0"/>
    </xf>
    <xf numFmtId="164" fontId="3" fillId="9" borderId="1" xfId="0" applyNumberFormat="1" applyFont="1" applyFill="1" applyBorder="1" applyAlignment="1" applyProtection="1">
      <alignment vertical="center"/>
      <protection locked="0"/>
    </xf>
    <xf numFmtId="164" fontId="3" fillId="9" borderId="5" xfId="0" applyNumberFormat="1" applyFont="1" applyFill="1" applyBorder="1" applyAlignment="1" applyProtection="1">
      <alignment vertical="center"/>
    </xf>
    <xf numFmtId="164" fontId="3" fillId="9" borderId="6" xfId="0" applyNumberFormat="1" applyFont="1" applyFill="1" applyBorder="1" applyAlignment="1" applyProtection="1">
      <alignment vertical="center"/>
    </xf>
    <xf numFmtId="164" fontId="3" fillId="10" borderId="15" xfId="0" applyNumberFormat="1" applyFont="1" applyFill="1" applyBorder="1" applyAlignment="1" applyProtection="1">
      <alignment vertical="center"/>
    </xf>
    <xf numFmtId="164" fontId="3" fillId="10" borderId="16" xfId="0" applyNumberFormat="1" applyFont="1" applyFill="1" applyBorder="1" applyAlignment="1" applyProtection="1">
      <alignment vertical="center"/>
    </xf>
    <xf numFmtId="3" fontId="3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20" fillId="8" borderId="2" xfId="0" applyNumberFormat="1" applyFont="1" applyFill="1" applyBorder="1" applyAlignment="1" applyProtection="1">
      <alignment horizontal="left" vertical="center" wrapText="1" indent="3"/>
      <protection locked="0"/>
    </xf>
    <xf numFmtId="3" fontId="17" fillId="0" borderId="2" xfId="0" applyNumberFormat="1" applyFont="1" applyFill="1" applyBorder="1" applyAlignment="1" applyProtection="1">
      <alignment horizontal="left" vertical="center" wrapText="1" indent="1"/>
      <protection locked="0"/>
    </xf>
    <xf numFmtId="3" fontId="5" fillId="8" borderId="2" xfId="0" applyNumberFormat="1" applyFont="1" applyFill="1" applyBorder="1" applyAlignment="1" applyProtection="1">
      <alignment horizontal="left" vertical="center" wrapText="1" indent="1"/>
      <protection locked="0"/>
    </xf>
    <xf numFmtId="3" fontId="12" fillId="3" borderId="9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2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7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2" xfId="0" applyNumberFormat="1" applyFont="1" applyFill="1" applyBorder="1" applyAlignment="1" applyProtection="1">
      <alignment horizontal="left" vertical="center" wrapText="1" indent="1"/>
      <protection locked="0"/>
    </xf>
    <xf numFmtId="0" fontId="21" fillId="16" borderId="0" xfId="0" applyFont="1" applyFill="1"/>
    <xf numFmtId="3" fontId="12" fillId="3" borderId="12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3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3" fontId="11" fillId="3" borderId="9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4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right" vertical="top"/>
    </xf>
    <xf numFmtId="3" fontId="1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7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2" xfId="0" applyNumberFormat="1" applyFont="1" applyFill="1" applyBorder="1" applyAlignment="1" applyProtection="1">
      <alignment horizontal="center" vertical="center" wrapText="1"/>
      <protection locked="0"/>
    </xf>
    <xf numFmtId="3" fontId="13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alignment horizontal="center" vertical="top" wrapText="1"/>
      <protection locked="0"/>
    </xf>
    <xf numFmtId="3" fontId="14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Обычный" xfId="0" builtinId="0"/>
    <cellStyle name="Стиль 1" xfId="1"/>
    <cellStyle name="Стиль 2" xfId="1"/>
    <cellStyle name="Стиль 3" xfId="1"/>
    <cellStyle name="Стиль 4" xfId="1"/>
    <cellStyle name="Стиль 5" xfId="1"/>
    <cellStyle name="Стиль 6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808080"/>
      <rgbColor rgb="00CCFFCC"/>
      <rgbColor rgb="00E1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FF"/>
      <color rgb="FF9999FF"/>
      <color rgb="FF0066FF"/>
      <color rgb="FF66FFFF"/>
      <color rgb="FFFFFF99"/>
      <color rgb="FFFF0066"/>
      <color rgb="FFFF00FF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4"/>
  <sheetViews>
    <sheetView showGridLines="0" tabSelected="1" view="pageBreakPreview" zoomScaleNormal="96" zoomScaleSheetLayoutView="100" zoomScalePageLayoutView="60" workbookViewId="0">
      <selection activeCell="D108" sqref="D108"/>
    </sheetView>
  </sheetViews>
  <sheetFormatPr defaultRowHeight="12.75"/>
  <cols>
    <col min="1" max="1" width="55.7109375" customWidth="1"/>
    <col min="2" max="2" width="13.7109375" customWidth="1"/>
    <col min="3" max="3" width="15" customWidth="1"/>
    <col min="4" max="5" width="12.85546875" customWidth="1"/>
    <col min="6" max="6" width="11.85546875" customWidth="1"/>
    <col min="7" max="7" width="8.85546875" hidden="1" customWidth="1"/>
    <col min="8" max="8" width="12.85546875" customWidth="1"/>
    <col min="9" max="9" width="11.85546875" customWidth="1"/>
    <col min="10" max="10" width="12.85546875" customWidth="1"/>
    <col min="11" max="11" width="11.85546875" customWidth="1"/>
  </cols>
  <sheetData>
    <row r="1" spans="1:11" ht="27" customHeight="1">
      <c r="A1" s="106" t="s">
        <v>133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ht="12.75" customHeight="1" thickBot="1">
      <c r="A2" s="99"/>
      <c r="B2" s="99"/>
      <c r="C2" s="99"/>
      <c r="D2" s="99"/>
      <c r="E2" s="99"/>
      <c r="F2" s="99"/>
      <c r="K2" s="91" t="s">
        <v>20</v>
      </c>
    </row>
    <row r="3" spans="1:11" ht="18" customHeight="1">
      <c r="A3" s="14" t="s">
        <v>0</v>
      </c>
      <c r="B3" s="104" t="s">
        <v>94</v>
      </c>
      <c r="C3" s="105"/>
      <c r="D3" s="105"/>
      <c r="E3" s="102" t="s">
        <v>95</v>
      </c>
      <c r="F3" s="103"/>
      <c r="H3" s="102" t="s">
        <v>119</v>
      </c>
      <c r="I3" s="103"/>
      <c r="J3" s="102" t="s">
        <v>120</v>
      </c>
      <c r="K3" s="103"/>
    </row>
    <row r="4" spans="1:11" ht="75" customHeight="1">
      <c r="A4" s="108" t="s">
        <v>1</v>
      </c>
      <c r="B4" s="88" t="s">
        <v>98</v>
      </c>
      <c r="C4" s="87" t="s">
        <v>97</v>
      </c>
      <c r="D4" s="87" t="s">
        <v>19</v>
      </c>
      <c r="E4" s="100" t="s">
        <v>127</v>
      </c>
      <c r="F4" s="101"/>
      <c r="H4" s="100" t="s">
        <v>128</v>
      </c>
      <c r="I4" s="101"/>
      <c r="J4" s="100" t="s">
        <v>129</v>
      </c>
      <c r="K4" s="101"/>
    </row>
    <row r="5" spans="1:11" ht="40.15" customHeight="1">
      <c r="A5" s="108"/>
      <c r="B5" s="20" t="s">
        <v>77</v>
      </c>
      <c r="C5" s="77" t="s">
        <v>77</v>
      </c>
      <c r="D5" s="77" t="s">
        <v>77</v>
      </c>
      <c r="E5" s="64" t="s">
        <v>78</v>
      </c>
      <c r="F5" s="79" t="s">
        <v>96</v>
      </c>
      <c r="H5" s="64" t="s">
        <v>78</v>
      </c>
      <c r="I5" s="89" t="s">
        <v>121</v>
      </c>
      <c r="J5" s="64" t="s">
        <v>78</v>
      </c>
      <c r="K5" s="89" t="s">
        <v>122</v>
      </c>
    </row>
    <row r="6" spans="1:11">
      <c r="A6" s="15">
        <v>1</v>
      </c>
      <c r="B6" s="21">
        <v>2</v>
      </c>
      <c r="C6" s="2">
        <v>4</v>
      </c>
      <c r="D6" s="2">
        <v>6</v>
      </c>
      <c r="E6" s="21">
        <v>8</v>
      </c>
      <c r="F6" s="2">
        <v>9</v>
      </c>
      <c r="H6" s="21">
        <v>8</v>
      </c>
      <c r="I6" s="2">
        <v>9</v>
      </c>
      <c r="J6" s="21">
        <v>8</v>
      </c>
      <c r="K6" s="2">
        <v>9</v>
      </c>
    </row>
    <row r="7" spans="1:11" ht="21.6" customHeight="1">
      <c r="A7" s="16" t="s">
        <v>2</v>
      </c>
      <c r="B7" s="22">
        <f>B9+B29</f>
        <v>6791.6</v>
      </c>
      <c r="C7" s="9">
        <f t="shared" ref="C7" si="0">C9+C29</f>
        <v>3913.2</v>
      </c>
      <c r="D7" s="9">
        <f t="shared" ref="D7:E7" si="1">D9+D29</f>
        <v>6793.9</v>
      </c>
      <c r="E7" s="22">
        <f t="shared" si="1"/>
        <v>4804.6000000000004</v>
      </c>
      <c r="F7" s="9">
        <f t="shared" ref="F7:F35" si="2">E7/D7%</f>
        <v>70.719321744506118</v>
      </c>
      <c r="H7" s="22">
        <f t="shared" ref="H7" si="3">H9+H29</f>
        <v>9251.9</v>
      </c>
      <c r="I7" s="4">
        <f>H7/E7%</f>
        <v>192.56337676393454</v>
      </c>
      <c r="J7" s="22">
        <f t="shared" ref="J7" si="4">J9+J29</f>
        <v>5261.9</v>
      </c>
      <c r="K7" s="4">
        <f>J7/H7%</f>
        <v>56.873723235227359</v>
      </c>
    </row>
    <row r="8" spans="1:11" s="11" customFormat="1" ht="20.100000000000001" customHeight="1">
      <c r="A8" s="17" t="s">
        <v>24</v>
      </c>
      <c r="B8" s="35">
        <f>B9+B32+B33+B37+B38+B39</f>
        <v>2920.6</v>
      </c>
      <c r="C8" s="35">
        <f t="shared" ref="C8:E8" si="5">C9+C32+C33+C37+C38+C39</f>
        <v>2324.4</v>
      </c>
      <c r="D8" s="35">
        <f t="shared" si="5"/>
        <v>2922.9</v>
      </c>
      <c r="E8" s="35">
        <f t="shared" si="5"/>
        <v>3517.7</v>
      </c>
      <c r="F8" s="4">
        <f t="shared" si="2"/>
        <v>120.34965274213965</v>
      </c>
      <c r="H8" s="35">
        <f t="shared" ref="H8" si="6">H9+H32+H33+H37+H38+H39</f>
        <v>981.5</v>
      </c>
      <c r="I8" s="4">
        <f>H8/E8%</f>
        <v>27.901753986980129</v>
      </c>
      <c r="J8" s="35">
        <f t="shared" ref="J8" si="7">J9+J32+J33+J37+J38+J39</f>
        <v>983.7</v>
      </c>
      <c r="K8" s="4">
        <f>J8/H8%</f>
        <v>100.22414671421295</v>
      </c>
    </row>
    <row r="9" spans="1:11" ht="20.100000000000001" customHeight="1">
      <c r="A9" s="18" t="s">
        <v>3</v>
      </c>
      <c r="B9" s="23">
        <f t="shared" ref="B9" si="8">B10+B20</f>
        <v>1036.8</v>
      </c>
      <c r="C9" s="3">
        <f>C10+C20</f>
        <v>735.1</v>
      </c>
      <c r="D9" s="3">
        <f>D10+D20</f>
        <v>1039.0999999999999</v>
      </c>
      <c r="E9" s="23">
        <f>E10+E20</f>
        <v>979.6</v>
      </c>
      <c r="F9" s="3">
        <f t="shared" si="2"/>
        <v>94.27389086709654</v>
      </c>
      <c r="H9" s="23">
        <f>H10+H20</f>
        <v>981.5</v>
      </c>
      <c r="I9" s="4">
        <f t="shared" ref="I9:I39" si="9">H9/E9%</f>
        <v>100.19395671702736</v>
      </c>
      <c r="J9" s="23">
        <f>J10+J20</f>
        <v>983.7</v>
      </c>
      <c r="K9" s="4">
        <f t="shared" ref="K9:K39" si="10">J9/H9%</f>
        <v>100.22414671421295</v>
      </c>
    </row>
    <row r="10" spans="1:11" ht="20.100000000000001" customHeight="1">
      <c r="A10" s="47" t="s">
        <v>37</v>
      </c>
      <c r="B10" s="45">
        <f t="shared" ref="B10:E10" si="11">B11+B12+B13+B14+B15+B16+B17+B18+B19</f>
        <v>954.8</v>
      </c>
      <c r="C10" s="46">
        <f t="shared" ref="C10" si="12">C11+C12+C13+C14+C15+C16+C17+C18+C19</f>
        <v>666.1</v>
      </c>
      <c r="D10" s="46">
        <f t="shared" si="11"/>
        <v>955.1</v>
      </c>
      <c r="E10" s="45">
        <f t="shared" si="11"/>
        <v>897.6</v>
      </c>
      <c r="F10" s="46">
        <f t="shared" si="2"/>
        <v>93.979687990786303</v>
      </c>
      <c r="H10" s="45">
        <f t="shared" ref="H10" si="13">H11+H12+H13+H14+H15+H16+H17+H18+H19</f>
        <v>899.5</v>
      </c>
      <c r="I10" s="4">
        <f t="shared" si="9"/>
        <v>100.21167557932263</v>
      </c>
      <c r="J10" s="45">
        <f t="shared" ref="J10" si="14">J11+J12+J13+J14+J15+J16+J17+J18+J19</f>
        <v>901.7</v>
      </c>
      <c r="K10" s="4">
        <f t="shared" si="10"/>
        <v>100.24458032240135</v>
      </c>
    </row>
    <row r="11" spans="1:11" ht="15" customHeight="1">
      <c r="A11" s="37" t="s">
        <v>4</v>
      </c>
      <c r="B11" s="24">
        <v>15.8</v>
      </c>
      <c r="C11" s="4">
        <v>13.8</v>
      </c>
      <c r="D11" s="4">
        <v>15.8</v>
      </c>
      <c r="E11" s="24">
        <v>18.600000000000001</v>
      </c>
      <c r="F11" s="4">
        <f t="shared" si="2"/>
        <v>117.72151898734178</v>
      </c>
      <c r="H11" s="24">
        <v>20.5</v>
      </c>
      <c r="I11" s="4">
        <f t="shared" si="9"/>
        <v>110.21505376344085</v>
      </c>
      <c r="J11" s="24">
        <v>22.7</v>
      </c>
      <c r="K11" s="4">
        <f t="shared" si="10"/>
        <v>110.73170731707317</v>
      </c>
    </row>
    <row r="12" spans="1:11" ht="15" customHeight="1">
      <c r="A12" s="37" t="s">
        <v>47</v>
      </c>
      <c r="B12" s="24"/>
      <c r="C12" s="4"/>
      <c r="D12" s="4"/>
      <c r="E12" s="24"/>
      <c r="F12" s="4" t="e">
        <f t="shared" si="2"/>
        <v>#DIV/0!</v>
      </c>
      <c r="H12" s="24"/>
      <c r="I12" s="4" t="e">
        <f t="shared" si="9"/>
        <v>#DIV/0!</v>
      </c>
      <c r="J12" s="24"/>
      <c r="K12" s="4" t="e">
        <f t="shared" si="10"/>
        <v>#DIV/0!</v>
      </c>
    </row>
    <row r="13" spans="1:11" ht="25.5" customHeight="1">
      <c r="A13" s="37" t="s">
        <v>58</v>
      </c>
      <c r="B13" s="24"/>
      <c r="C13" s="4"/>
      <c r="D13" s="4"/>
      <c r="E13" s="24"/>
      <c r="F13" s="4" t="e">
        <f t="shared" si="2"/>
        <v>#DIV/0!</v>
      </c>
      <c r="H13" s="24"/>
      <c r="I13" s="4" t="e">
        <f t="shared" si="9"/>
        <v>#DIV/0!</v>
      </c>
      <c r="J13" s="24"/>
      <c r="K13" s="4" t="e">
        <f t="shared" si="10"/>
        <v>#DIV/0!</v>
      </c>
    </row>
    <row r="14" spans="1:11" ht="15" customHeight="1">
      <c r="A14" s="37" t="s">
        <v>59</v>
      </c>
      <c r="B14" s="24"/>
      <c r="C14" s="4"/>
      <c r="D14" s="4"/>
      <c r="E14" s="24"/>
      <c r="F14" s="4" t="e">
        <f t="shared" si="2"/>
        <v>#DIV/0!</v>
      </c>
      <c r="H14" s="24"/>
      <c r="I14" s="4" t="e">
        <f t="shared" si="9"/>
        <v>#DIV/0!</v>
      </c>
      <c r="J14" s="24"/>
      <c r="K14" s="4" t="e">
        <f t="shared" si="10"/>
        <v>#DIV/0!</v>
      </c>
    </row>
    <row r="15" spans="1:11" ht="15" customHeight="1">
      <c r="A15" s="37" t="s">
        <v>5</v>
      </c>
      <c r="B15" s="24">
        <v>0</v>
      </c>
      <c r="C15" s="4">
        <v>0.3</v>
      </c>
      <c r="D15" s="4">
        <v>0.3</v>
      </c>
      <c r="E15" s="24">
        <v>0</v>
      </c>
      <c r="F15" s="4">
        <f t="shared" si="2"/>
        <v>0</v>
      </c>
      <c r="H15" s="24">
        <v>0</v>
      </c>
      <c r="I15" s="4" t="e">
        <f t="shared" si="9"/>
        <v>#DIV/0!</v>
      </c>
      <c r="J15" s="24">
        <v>0</v>
      </c>
      <c r="K15" s="4" t="e">
        <f t="shared" si="10"/>
        <v>#DIV/0!</v>
      </c>
    </row>
    <row r="16" spans="1:11" ht="15" customHeight="1">
      <c r="A16" s="37" t="s">
        <v>6</v>
      </c>
      <c r="B16" s="24">
        <v>65</v>
      </c>
      <c r="C16" s="4">
        <v>4.0999999999999996</v>
      </c>
      <c r="D16" s="4">
        <v>65</v>
      </c>
      <c r="E16" s="24">
        <v>65</v>
      </c>
      <c r="F16" s="4">
        <f t="shared" si="2"/>
        <v>100</v>
      </c>
      <c r="H16" s="24">
        <v>65</v>
      </c>
      <c r="I16" s="4">
        <f t="shared" si="9"/>
        <v>100</v>
      </c>
      <c r="J16" s="24">
        <v>65</v>
      </c>
      <c r="K16" s="4">
        <f t="shared" si="10"/>
        <v>100</v>
      </c>
    </row>
    <row r="17" spans="1:11" ht="15" customHeight="1">
      <c r="A17" s="37" t="s">
        <v>7</v>
      </c>
      <c r="B17" s="24">
        <v>873</v>
      </c>
      <c r="C17" s="4">
        <v>647.9</v>
      </c>
      <c r="D17" s="4">
        <v>873</v>
      </c>
      <c r="E17" s="24">
        <v>813</v>
      </c>
      <c r="F17" s="4">
        <f t="shared" si="2"/>
        <v>93.12714776632302</v>
      </c>
      <c r="H17" s="24">
        <v>813</v>
      </c>
      <c r="I17" s="4">
        <f t="shared" si="9"/>
        <v>99.999999999999986</v>
      </c>
      <c r="J17" s="24">
        <v>813</v>
      </c>
      <c r="K17" s="4">
        <f t="shared" si="10"/>
        <v>99.999999999999986</v>
      </c>
    </row>
    <row r="18" spans="1:11" ht="15" customHeight="1">
      <c r="A18" s="37" t="s">
        <v>38</v>
      </c>
      <c r="B18" s="24">
        <v>1</v>
      </c>
      <c r="C18" s="4">
        <v>0</v>
      </c>
      <c r="D18" s="4">
        <v>1</v>
      </c>
      <c r="E18" s="24">
        <v>1</v>
      </c>
      <c r="F18" s="4">
        <f t="shared" si="2"/>
        <v>100</v>
      </c>
      <c r="H18" s="24">
        <v>1</v>
      </c>
      <c r="I18" s="4">
        <f t="shared" si="9"/>
        <v>100</v>
      </c>
      <c r="J18" s="24">
        <v>1</v>
      </c>
      <c r="K18" s="4">
        <f t="shared" si="10"/>
        <v>100</v>
      </c>
    </row>
    <row r="19" spans="1:11" ht="15" customHeight="1">
      <c r="A19" s="37" t="s">
        <v>39</v>
      </c>
      <c r="B19" s="24"/>
      <c r="C19" s="4"/>
      <c r="D19" s="4"/>
      <c r="E19" s="24"/>
      <c r="F19" s="4" t="e">
        <f t="shared" si="2"/>
        <v>#DIV/0!</v>
      </c>
      <c r="H19" s="24"/>
      <c r="I19" s="4" t="e">
        <f t="shared" si="9"/>
        <v>#DIV/0!</v>
      </c>
      <c r="J19" s="24"/>
      <c r="K19" s="4" t="e">
        <f t="shared" si="10"/>
        <v>#DIV/0!</v>
      </c>
    </row>
    <row r="20" spans="1:11" ht="20.100000000000001" customHeight="1">
      <c r="A20" s="47" t="s">
        <v>40</v>
      </c>
      <c r="B20" s="45">
        <f t="shared" ref="B20" si="15">B21+B22+B23+B24+B25+B26+B27+B28</f>
        <v>82</v>
      </c>
      <c r="C20" s="46">
        <f>C21+C22+C23+C24+C25+C26+C27+C28</f>
        <v>69</v>
      </c>
      <c r="D20" s="46">
        <f>D21+D22+D23+D24+D25+D26+D27+D28</f>
        <v>84</v>
      </c>
      <c r="E20" s="45">
        <f>E21+E22+E23+E24+E25+E26+E27+E28</f>
        <v>82</v>
      </c>
      <c r="F20" s="46">
        <f t="shared" si="2"/>
        <v>97.61904761904762</v>
      </c>
      <c r="H20" s="45">
        <f>H21+H22+H23+H24+H25+H26+H27+H28</f>
        <v>82</v>
      </c>
      <c r="I20" s="4">
        <f t="shared" si="9"/>
        <v>100</v>
      </c>
      <c r="J20" s="45">
        <f>J21+J22+J23+J24+J25+J26+J27+J28</f>
        <v>82</v>
      </c>
      <c r="K20" s="4">
        <f t="shared" si="10"/>
        <v>100</v>
      </c>
    </row>
    <row r="21" spans="1:11" ht="15" customHeight="1">
      <c r="A21" s="37" t="s">
        <v>56</v>
      </c>
      <c r="B21" s="24">
        <v>59</v>
      </c>
      <c r="C21" s="4">
        <v>58.8</v>
      </c>
      <c r="D21" s="4">
        <v>59</v>
      </c>
      <c r="E21" s="24">
        <v>59</v>
      </c>
      <c r="F21" s="4">
        <f t="shared" si="2"/>
        <v>100</v>
      </c>
      <c r="H21" s="24">
        <v>59</v>
      </c>
      <c r="I21" s="4">
        <f t="shared" si="9"/>
        <v>100</v>
      </c>
      <c r="J21" s="24">
        <v>59</v>
      </c>
      <c r="K21" s="4">
        <f t="shared" si="10"/>
        <v>100</v>
      </c>
    </row>
    <row r="22" spans="1:11" ht="15" customHeight="1">
      <c r="A22" s="37" t="s">
        <v>41</v>
      </c>
      <c r="B22" s="24">
        <v>23</v>
      </c>
      <c r="C22" s="4">
        <v>8.1999999999999993</v>
      </c>
      <c r="D22" s="4">
        <v>23</v>
      </c>
      <c r="E22" s="24">
        <v>23</v>
      </c>
      <c r="F22" s="4">
        <f t="shared" si="2"/>
        <v>100</v>
      </c>
      <c r="H22" s="24">
        <v>23</v>
      </c>
      <c r="I22" s="4">
        <f t="shared" si="9"/>
        <v>100</v>
      </c>
      <c r="J22" s="24">
        <v>23</v>
      </c>
      <c r="K22" s="4">
        <f t="shared" si="10"/>
        <v>100</v>
      </c>
    </row>
    <row r="23" spans="1:11" ht="15" customHeight="1">
      <c r="A23" s="37" t="s">
        <v>51</v>
      </c>
      <c r="B23" s="24"/>
      <c r="C23" s="4">
        <v>2</v>
      </c>
      <c r="D23" s="4">
        <v>2</v>
      </c>
      <c r="E23" s="24"/>
      <c r="F23" s="4">
        <f t="shared" si="2"/>
        <v>0</v>
      </c>
      <c r="H23" s="24"/>
      <c r="I23" s="4" t="e">
        <f t="shared" si="9"/>
        <v>#DIV/0!</v>
      </c>
      <c r="J23" s="24"/>
      <c r="K23" s="4" t="e">
        <f t="shared" si="10"/>
        <v>#DIV/0!</v>
      </c>
    </row>
    <row r="24" spans="1:11" ht="15" customHeight="1">
      <c r="A24" s="37" t="s">
        <v>42</v>
      </c>
      <c r="B24" s="24"/>
      <c r="C24" s="4"/>
      <c r="D24" s="4"/>
      <c r="E24" s="24"/>
      <c r="F24" s="4" t="e">
        <f t="shared" si="2"/>
        <v>#DIV/0!</v>
      </c>
      <c r="H24" s="24"/>
      <c r="I24" s="4" t="e">
        <f t="shared" si="9"/>
        <v>#DIV/0!</v>
      </c>
      <c r="J24" s="24"/>
      <c r="K24" s="4" t="e">
        <f t="shared" si="10"/>
        <v>#DIV/0!</v>
      </c>
    </row>
    <row r="25" spans="1:11" ht="15" customHeight="1">
      <c r="A25" s="37" t="s">
        <v>43</v>
      </c>
      <c r="B25" s="24"/>
      <c r="C25" s="4"/>
      <c r="D25" s="4"/>
      <c r="E25" s="24"/>
      <c r="F25" s="4" t="e">
        <f t="shared" si="2"/>
        <v>#DIV/0!</v>
      </c>
      <c r="H25" s="24"/>
      <c r="I25" s="4" t="e">
        <f t="shared" si="9"/>
        <v>#DIV/0!</v>
      </c>
      <c r="J25" s="24"/>
      <c r="K25" s="4" t="e">
        <f t="shared" si="10"/>
        <v>#DIV/0!</v>
      </c>
    </row>
    <row r="26" spans="1:11" ht="15" customHeight="1">
      <c r="A26" s="37" t="s">
        <v>44</v>
      </c>
      <c r="B26" s="24"/>
      <c r="C26" s="4"/>
      <c r="D26" s="4"/>
      <c r="E26" s="24"/>
      <c r="F26" s="4" t="e">
        <f t="shared" si="2"/>
        <v>#DIV/0!</v>
      </c>
      <c r="H26" s="24"/>
      <c r="I26" s="4" t="e">
        <f t="shared" si="9"/>
        <v>#DIV/0!</v>
      </c>
      <c r="J26" s="24"/>
      <c r="K26" s="4" t="e">
        <f t="shared" si="10"/>
        <v>#DIV/0!</v>
      </c>
    </row>
    <row r="27" spans="1:11" ht="15" customHeight="1">
      <c r="A27" s="37" t="s">
        <v>45</v>
      </c>
      <c r="B27" s="24"/>
      <c r="C27" s="4"/>
      <c r="D27" s="4"/>
      <c r="E27" s="24"/>
      <c r="F27" s="4" t="e">
        <f t="shared" si="2"/>
        <v>#DIV/0!</v>
      </c>
      <c r="H27" s="24"/>
      <c r="I27" s="4" t="e">
        <f t="shared" si="9"/>
        <v>#DIV/0!</v>
      </c>
      <c r="J27" s="24"/>
      <c r="K27" s="4" t="e">
        <f t="shared" si="10"/>
        <v>#DIV/0!</v>
      </c>
    </row>
    <row r="28" spans="1:11" ht="15" customHeight="1">
      <c r="A28" s="37" t="s">
        <v>46</v>
      </c>
      <c r="B28" s="24"/>
      <c r="C28" s="4"/>
      <c r="D28" s="4"/>
      <c r="E28" s="24"/>
      <c r="F28" s="4" t="e">
        <f t="shared" si="2"/>
        <v>#DIV/0!</v>
      </c>
      <c r="H28" s="24"/>
      <c r="I28" s="4" t="e">
        <f t="shared" si="9"/>
        <v>#DIV/0!</v>
      </c>
      <c r="J28" s="24"/>
      <c r="K28" s="4" t="e">
        <f t="shared" si="10"/>
        <v>#DIV/0!</v>
      </c>
    </row>
    <row r="29" spans="1:11" ht="20.100000000000001" customHeight="1">
      <c r="A29" s="18" t="s">
        <v>21</v>
      </c>
      <c r="B29" s="23">
        <f>B30+B39</f>
        <v>5754.8</v>
      </c>
      <c r="C29" s="3">
        <f>C30+C39</f>
        <v>3178.1</v>
      </c>
      <c r="D29" s="3">
        <f>D30+D39</f>
        <v>5754.8</v>
      </c>
      <c r="E29" s="23">
        <f>E30+E39</f>
        <v>3825</v>
      </c>
      <c r="F29" s="3">
        <f t="shared" si="2"/>
        <v>66.466254257315626</v>
      </c>
      <c r="H29" s="23">
        <f>H30+H39</f>
        <v>8270.4</v>
      </c>
      <c r="I29" s="4">
        <f t="shared" si="9"/>
        <v>216.21960784313725</v>
      </c>
      <c r="J29" s="23">
        <f>J30+J39</f>
        <v>4278.2</v>
      </c>
      <c r="K29" s="4">
        <f t="shared" si="10"/>
        <v>51.729057844844263</v>
      </c>
    </row>
    <row r="30" spans="1:11" ht="25.5">
      <c r="A30" s="38" t="s">
        <v>22</v>
      </c>
      <c r="B30" s="39">
        <f>B31+B34+B35+B36</f>
        <v>5704.8</v>
      </c>
      <c r="C30" s="39">
        <f t="shared" ref="C30:E30" si="16">C31+C34+C35+C36</f>
        <v>3128.1</v>
      </c>
      <c r="D30" s="39">
        <f t="shared" si="16"/>
        <v>5704.8</v>
      </c>
      <c r="E30" s="39">
        <f t="shared" si="16"/>
        <v>3825</v>
      </c>
      <c r="F30" s="40">
        <f t="shared" si="2"/>
        <v>67.048801009676055</v>
      </c>
      <c r="H30" s="39">
        <f t="shared" ref="H30" si="17">H31+H34+H35+H36</f>
        <v>8270.4</v>
      </c>
      <c r="I30" s="4">
        <f t="shared" si="9"/>
        <v>216.21960784313725</v>
      </c>
      <c r="J30" s="39">
        <f t="shared" ref="J30" si="18">J31+J34+J35+J36</f>
        <v>4278.2</v>
      </c>
      <c r="K30" s="4">
        <f t="shared" si="10"/>
        <v>51.729057844844263</v>
      </c>
    </row>
    <row r="31" spans="1:11" ht="15" customHeight="1">
      <c r="A31" s="90" t="s">
        <v>110</v>
      </c>
      <c r="B31" s="24">
        <v>132.80000000000001</v>
      </c>
      <c r="C31" s="4">
        <v>110.7</v>
      </c>
      <c r="D31" s="4">
        <v>132.80000000000001</v>
      </c>
      <c r="E31" s="24">
        <v>138.69999999999999</v>
      </c>
      <c r="F31" s="4">
        <f t="shared" si="2"/>
        <v>104.44277108433734</v>
      </c>
      <c r="H31" s="24">
        <v>117.1</v>
      </c>
      <c r="I31" s="4">
        <f t="shared" si="9"/>
        <v>84.426820475847165</v>
      </c>
      <c r="J31" s="24">
        <v>120.6</v>
      </c>
      <c r="K31" s="4">
        <f t="shared" si="10"/>
        <v>102.98889837745516</v>
      </c>
    </row>
    <row r="32" spans="1:11" ht="21" hidden="1" customHeight="1">
      <c r="A32" s="42" t="s">
        <v>52</v>
      </c>
      <c r="B32" s="25"/>
      <c r="C32" s="5"/>
      <c r="D32" s="5"/>
      <c r="E32" s="25"/>
      <c r="F32" s="5" t="e">
        <f t="shared" si="2"/>
        <v>#DIV/0!</v>
      </c>
      <c r="H32" s="25"/>
      <c r="I32" s="4" t="e">
        <f t="shared" si="9"/>
        <v>#DIV/0!</v>
      </c>
      <c r="J32" s="25"/>
      <c r="K32" s="4" t="e">
        <f t="shared" si="10"/>
        <v>#DIV/0!</v>
      </c>
    </row>
    <row r="33" spans="1:12" ht="21.75" hidden="1" customHeight="1">
      <c r="A33" s="41" t="s">
        <v>111</v>
      </c>
      <c r="B33" s="25"/>
      <c r="C33" s="5"/>
      <c r="D33" s="5"/>
      <c r="E33" s="25"/>
      <c r="F33" s="5" t="e">
        <f t="shared" si="2"/>
        <v>#DIV/0!</v>
      </c>
      <c r="H33" s="25"/>
      <c r="I33" s="4" t="e">
        <f t="shared" si="9"/>
        <v>#DIV/0!</v>
      </c>
      <c r="J33" s="25"/>
      <c r="K33" s="4" t="e">
        <f t="shared" si="10"/>
        <v>#DIV/0!</v>
      </c>
    </row>
    <row r="34" spans="1:12" ht="18.75" customHeight="1">
      <c r="A34" s="41" t="s">
        <v>116</v>
      </c>
      <c r="B34" s="25">
        <v>99</v>
      </c>
      <c r="C34" s="5">
        <v>80.900000000000006</v>
      </c>
      <c r="D34" s="5">
        <v>99</v>
      </c>
      <c r="E34" s="25">
        <v>113.3</v>
      </c>
      <c r="F34" s="5">
        <f t="shared" si="2"/>
        <v>114.44444444444444</v>
      </c>
      <c r="H34" s="25">
        <v>118.4</v>
      </c>
      <c r="I34" s="4">
        <f t="shared" si="9"/>
        <v>104.50132391879966</v>
      </c>
      <c r="J34" s="25">
        <v>122.7</v>
      </c>
      <c r="K34" s="4">
        <f>J34/H34%</f>
        <v>103.63175675675674</v>
      </c>
    </row>
    <row r="35" spans="1:12" ht="18.75" customHeight="1">
      <c r="A35" s="90" t="s">
        <v>115</v>
      </c>
      <c r="B35" s="25"/>
      <c r="C35" s="5"/>
      <c r="D35" s="5"/>
      <c r="E35" s="25"/>
      <c r="F35" s="5" t="e">
        <f t="shared" si="2"/>
        <v>#DIV/0!</v>
      </c>
      <c r="H35" s="25"/>
      <c r="I35" s="4" t="e">
        <f t="shared" si="9"/>
        <v>#DIV/0!</v>
      </c>
      <c r="J35" s="25"/>
      <c r="K35" s="4" t="e">
        <f>J35/H35%</f>
        <v>#DIV/0!</v>
      </c>
    </row>
    <row r="36" spans="1:12" ht="18.75" customHeight="1">
      <c r="A36" s="90" t="s">
        <v>117</v>
      </c>
      <c r="B36" s="25">
        <v>5473</v>
      </c>
      <c r="C36" s="5">
        <v>2936.5</v>
      </c>
      <c r="D36" s="5">
        <v>5473</v>
      </c>
      <c r="E36" s="25">
        <v>3573</v>
      </c>
      <c r="F36" s="5"/>
      <c r="H36" s="25">
        <v>8034.9</v>
      </c>
      <c r="I36" s="4"/>
      <c r="J36" s="25">
        <v>4034.9</v>
      </c>
      <c r="K36" s="4"/>
    </row>
    <row r="37" spans="1:12" ht="25.5" customHeight="1">
      <c r="A37" s="37" t="s">
        <v>113</v>
      </c>
      <c r="B37" s="24">
        <v>1579.4</v>
      </c>
      <c r="C37" s="4">
        <v>1316.2</v>
      </c>
      <c r="D37" s="4">
        <v>1579.4</v>
      </c>
      <c r="E37" s="24">
        <v>2267.6999999999998</v>
      </c>
      <c r="F37" s="4">
        <f>E37/D37%</f>
        <v>143.57984044573888</v>
      </c>
      <c r="H37" s="24"/>
      <c r="I37" s="4">
        <f t="shared" si="9"/>
        <v>0</v>
      </c>
      <c r="J37" s="24"/>
      <c r="K37" s="4" t="e">
        <f t="shared" si="10"/>
        <v>#DIV/0!</v>
      </c>
    </row>
    <row r="38" spans="1:12" ht="16.149999999999999" customHeight="1">
      <c r="A38" s="37" t="s">
        <v>134</v>
      </c>
      <c r="B38" s="24">
        <v>254.4</v>
      </c>
      <c r="C38" s="4">
        <v>223.1</v>
      </c>
      <c r="D38" s="4">
        <v>254.4</v>
      </c>
      <c r="E38" s="24">
        <v>270.39999999999998</v>
      </c>
      <c r="F38" s="4">
        <f>E38/D38%</f>
        <v>106.28930817610062</v>
      </c>
      <c r="H38" s="24"/>
      <c r="I38" s="4">
        <f t="shared" si="9"/>
        <v>0</v>
      </c>
      <c r="J38" s="24"/>
      <c r="K38" s="4" t="e">
        <f t="shared" si="10"/>
        <v>#DIV/0!</v>
      </c>
      <c r="L38" t="s">
        <v>114</v>
      </c>
    </row>
    <row r="39" spans="1:12" ht="16.149999999999999" customHeight="1" thickBot="1">
      <c r="A39" s="38" t="s">
        <v>23</v>
      </c>
      <c r="B39" s="74">
        <v>50</v>
      </c>
      <c r="C39" s="75">
        <v>50</v>
      </c>
      <c r="D39" s="75">
        <v>50</v>
      </c>
      <c r="E39" s="74"/>
      <c r="F39" s="75">
        <f>E39/D39%</f>
        <v>0</v>
      </c>
      <c r="H39" s="74"/>
      <c r="I39" s="4" t="e">
        <f t="shared" si="9"/>
        <v>#DIV/0!</v>
      </c>
      <c r="J39" s="74"/>
      <c r="K39" s="4" t="e">
        <f t="shared" si="10"/>
        <v>#DIV/0!</v>
      </c>
    </row>
    <row r="40" spans="1:12" ht="52.5" customHeight="1">
      <c r="A40" s="96" t="s">
        <v>8</v>
      </c>
      <c r="B40" s="85" t="s">
        <v>98</v>
      </c>
      <c r="C40" s="86" t="s">
        <v>97</v>
      </c>
      <c r="D40" s="86" t="s">
        <v>19</v>
      </c>
      <c r="E40" s="92" t="s">
        <v>130</v>
      </c>
      <c r="F40" s="93"/>
      <c r="H40" s="92" t="s">
        <v>128</v>
      </c>
      <c r="I40" s="93"/>
      <c r="J40" s="92" t="s">
        <v>131</v>
      </c>
      <c r="K40" s="93"/>
    </row>
    <row r="41" spans="1:12" ht="47.25" customHeight="1">
      <c r="A41" s="107"/>
      <c r="B41" s="20" t="s">
        <v>77</v>
      </c>
      <c r="C41" s="78" t="s">
        <v>77</v>
      </c>
      <c r="D41" s="78" t="s">
        <v>77</v>
      </c>
      <c r="E41" s="64" t="s">
        <v>78</v>
      </c>
      <c r="F41" s="79" t="s">
        <v>96</v>
      </c>
      <c r="H41" s="64" t="s">
        <v>78</v>
      </c>
      <c r="I41" s="89" t="s">
        <v>121</v>
      </c>
      <c r="J41" s="64" t="s">
        <v>78</v>
      </c>
      <c r="K41" s="89" t="s">
        <v>122</v>
      </c>
    </row>
    <row r="42" spans="1:12">
      <c r="A42" s="15">
        <v>1</v>
      </c>
      <c r="B42" s="21">
        <v>2</v>
      </c>
      <c r="C42" s="2">
        <v>4</v>
      </c>
      <c r="D42" s="2">
        <v>6</v>
      </c>
      <c r="E42" s="21">
        <v>8</v>
      </c>
      <c r="F42" s="2">
        <v>9</v>
      </c>
      <c r="H42" s="21">
        <v>8</v>
      </c>
      <c r="I42" s="2">
        <v>9</v>
      </c>
      <c r="J42" s="21">
        <v>8</v>
      </c>
      <c r="K42" s="2">
        <v>9</v>
      </c>
    </row>
    <row r="43" spans="1:12" ht="21.6" customHeight="1">
      <c r="A43" s="16" t="s">
        <v>9</v>
      </c>
      <c r="B43" s="34">
        <v>6951.1</v>
      </c>
      <c r="C43" s="7">
        <v>3732.7</v>
      </c>
      <c r="D43" s="7">
        <v>6951.1</v>
      </c>
      <c r="E43" s="34">
        <v>4804.6000000000004</v>
      </c>
      <c r="F43" s="4">
        <f>E43/D43%</f>
        <v>69.119995396412079</v>
      </c>
      <c r="H43" s="34">
        <v>9251.9</v>
      </c>
      <c r="I43" s="4">
        <f>H43/E43%</f>
        <v>192.56337676393454</v>
      </c>
      <c r="J43" s="34">
        <v>5261.9</v>
      </c>
      <c r="K43" s="4">
        <f t="shared" ref="K43:K73" si="19">J43/H43%</f>
        <v>56.873723235227359</v>
      </c>
      <c r="L43" t="s">
        <v>125</v>
      </c>
    </row>
    <row r="44" spans="1:12" ht="15" customHeight="1">
      <c r="A44" s="26" t="s">
        <v>67</v>
      </c>
      <c r="B44" s="31"/>
      <c r="C44" s="6"/>
      <c r="D44" s="6"/>
      <c r="E44" s="31"/>
      <c r="F44" s="4" t="e">
        <f t="shared" ref="F44:F73" si="20">E44/D44%</f>
        <v>#DIV/0!</v>
      </c>
      <c r="H44" s="31"/>
      <c r="I44" s="4" t="e">
        <f t="shared" ref="I44:I73" si="21">H44/E44%</f>
        <v>#DIV/0!</v>
      </c>
      <c r="J44" s="31"/>
      <c r="K44" s="4" t="e">
        <f t="shared" si="19"/>
        <v>#DIV/0!</v>
      </c>
    </row>
    <row r="45" spans="1:12" ht="14.25" customHeight="1">
      <c r="A45" s="19" t="s">
        <v>70</v>
      </c>
      <c r="B45" s="24">
        <v>1815.9</v>
      </c>
      <c r="C45" s="4">
        <v>1536.7</v>
      </c>
      <c r="D45" s="4">
        <v>1815.9</v>
      </c>
      <c r="E45" s="24">
        <v>2473.8000000000002</v>
      </c>
      <c r="F45" s="4">
        <f t="shared" si="20"/>
        <v>136.22996861060631</v>
      </c>
      <c r="H45" s="24">
        <v>1158.2</v>
      </c>
      <c r="I45" s="4">
        <f t="shared" si="21"/>
        <v>46.81865955210607</v>
      </c>
      <c r="J45" s="24">
        <v>1124.5999999999999</v>
      </c>
      <c r="K45" s="4">
        <f t="shared" si="19"/>
        <v>97.098946641339992</v>
      </c>
      <c r="L45" t="s">
        <v>118</v>
      </c>
    </row>
    <row r="46" spans="1:12">
      <c r="A46" s="27" t="s">
        <v>68</v>
      </c>
      <c r="B46" s="24">
        <v>1723.5</v>
      </c>
      <c r="C46" s="4">
        <v>1460.8</v>
      </c>
      <c r="D46" s="4">
        <v>1723.5</v>
      </c>
      <c r="E46" s="24">
        <v>1801.1</v>
      </c>
      <c r="F46" s="4">
        <f t="shared" si="20"/>
        <v>104.50246591238758</v>
      </c>
      <c r="H46" s="24">
        <v>968.8</v>
      </c>
      <c r="I46" s="4">
        <f t="shared" si="21"/>
        <v>53.789350952195882</v>
      </c>
      <c r="J46" s="24">
        <v>964.2</v>
      </c>
      <c r="K46" s="4">
        <f t="shared" si="19"/>
        <v>99.525185796862118</v>
      </c>
    </row>
    <row r="47" spans="1:12" ht="15.75" customHeight="1">
      <c r="A47" s="19" t="s">
        <v>69</v>
      </c>
      <c r="B47" s="24">
        <v>206.7</v>
      </c>
      <c r="C47" s="4">
        <v>109.5</v>
      </c>
      <c r="D47" s="4">
        <v>206.7</v>
      </c>
      <c r="E47" s="24">
        <v>221.9</v>
      </c>
      <c r="F47" s="4">
        <f t="shared" si="20"/>
        <v>107.35365263667153</v>
      </c>
      <c r="H47" s="24">
        <v>29.3</v>
      </c>
      <c r="I47" s="4">
        <f t="shared" si="21"/>
        <v>13.204146011716992</v>
      </c>
      <c r="J47" s="24">
        <v>38.299999999999997</v>
      </c>
      <c r="K47" s="4">
        <f t="shared" si="19"/>
        <v>130.71672354948805</v>
      </c>
    </row>
    <row r="48" spans="1:12" ht="15" customHeight="1">
      <c r="A48" s="19" t="s">
        <v>71</v>
      </c>
      <c r="B48" s="24"/>
      <c r="C48" s="4"/>
      <c r="D48" s="4"/>
      <c r="E48" s="24"/>
      <c r="F48" s="4" t="e">
        <f t="shared" si="20"/>
        <v>#DIV/0!</v>
      </c>
      <c r="H48" s="24"/>
      <c r="I48" s="4" t="e">
        <f t="shared" si="21"/>
        <v>#DIV/0!</v>
      </c>
      <c r="J48" s="24"/>
      <c r="K48" s="4" t="e">
        <f t="shared" si="19"/>
        <v>#DIV/0!</v>
      </c>
    </row>
    <row r="49" spans="1:11" ht="15" customHeight="1">
      <c r="A49" s="19" t="s">
        <v>123</v>
      </c>
      <c r="B49" s="24">
        <v>298.60000000000002</v>
      </c>
      <c r="C49" s="4">
        <v>243.9</v>
      </c>
      <c r="D49" s="4">
        <v>298.60000000000002</v>
      </c>
      <c r="E49" s="24">
        <v>138.4</v>
      </c>
      <c r="F49" s="4">
        <f t="shared" si="20"/>
        <v>46.349631614199595</v>
      </c>
      <c r="H49" s="24">
        <v>11.2</v>
      </c>
      <c r="I49" s="4">
        <f t="shared" si="21"/>
        <v>8.092485549132947</v>
      </c>
      <c r="J49" s="24">
        <v>11.2</v>
      </c>
      <c r="K49" s="4">
        <f t="shared" si="19"/>
        <v>100</v>
      </c>
    </row>
    <row r="50" spans="1:11" ht="15" customHeight="1">
      <c r="A50" s="19" t="s">
        <v>87</v>
      </c>
      <c r="B50" s="24"/>
      <c r="C50" s="4"/>
      <c r="D50" s="4"/>
      <c r="E50" s="24"/>
      <c r="F50" s="4" t="e">
        <f t="shared" si="20"/>
        <v>#DIV/0!</v>
      </c>
      <c r="H50" s="24"/>
      <c r="I50" s="4" t="e">
        <f t="shared" si="21"/>
        <v>#DIV/0!</v>
      </c>
      <c r="J50" s="24"/>
      <c r="K50" s="4" t="e">
        <f t="shared" si="19"/>
        <v>#DIV/0!</v>
      </c>
    </row>
    <row r="51" spans="1:11" ht="24">
      <c r="A51" s="44" t="s">
        <v>55</v>
      </c>
      <c r="B51" s="24"/>
      <c r="C51" s="4"/>
      <c r="D51" s="4"/>
      <c r="E51" s="24"/>
      <c r="F51" s="4" t="e">
        <f t="shared" si="20"/>
        <v>#DIV/0!</v>
      </c>
      <c r="H51" s="24"/>
      <c r="I51" s="4" t="e">
        <f t="shared" si="21"/>
        <v>#DIV/0!</v>
      </c>
      <c r="J51" s="24"/>
      <c r="K51" s="4" t="e">
        <f t="shared" si="19"/>
        <v>#DIV/0!</v>
      </c>
    </row>
    <row r="52" spans="1:11" s="13" customFormat="1" ht="15" customHeight="1">
      <c r="A52" s="76" t="s">
        <v>86</v>
      </c>
      <c r="B52" s="33"/>
      <c r="C52" s="12"/>
      <c r="D52" s="12"/>
      <c r="E52" s="33"/>
      <c r="F52" s="4" t="e">
        <f t="shared" si="20"/>
        <v>#DIV/0!</v>
      </c>
      <c r="H52" s="33"/>
      <c r="I52" s="4" t="e">
        <f t="shared" si="21"/>
        <v>#DIV/0!</v>
      </c>
      <c r="J52" s="33"/>
      <c r="K52" s="4" t="e">
        <f t="shared" si="19"/>
        <v>#DIV/0!</v>
      </c>
    </row>
    <row r="53" spans="1:11" s="13" customFormat="1" ht="15.75" customHeight="1">
      <c r="A53" s="43" t="s">
        <v>54</v>
      </c>
      <c r="B53" s="33"/>
      <c r="C53" s="12"/>
      <c r="D53" s="12"/>
      <c r="E53" s="33"/>
      <c r="F53" s="4" t="e">
        <f t="shared" si="20"/>
        <v>#DIV/0!</v>
      </c>
      <c r="H53" s="33"/>
      <c r="I53" s="4" t="e">
        <f t="shared" si="21"/>
        <v>#DIV/0!</v>
      </c>
      <c r="J53" s="33"/>
      <c r="K53" s="4" t="e">
        <f t="shared" si="19"/>
        <v>#DIV/0!</v>
      </c>
    </row>
    <row r="54" spans="1:11" ht="15" customHeight="1">
      <c r="A54" s="19" t="s">
        <v>72</v>
      </c>
      <c r="B54" s="24">
        <v>331.4</v>
      </c>
      <c r="C54" s="4">
        <v>124.2</v>
      </c>
      <c r="D54" s="4">
        <v>331.4</v>
      </c>
      <c r="E54" s="24">
        <v>248.4</v>
      </c>
      <c r="F54" s="4">
        <f t="shared" si="20"/>
        <v>74.954737477368752</v>
      </c>
      <c r="H54" s="24"/>
      <c r="I54" s="4">
        <f t="shared" si="21"/>
        <v>0</v>
      </c>
      <c r="J54" s="24"/>
      <c r="K54" s="4" t="e">
        <f t="shared" si="19"/>
        <v>#DIV/0!</v>
      </c>
    </row>
    <row r="55" spans="1:11" s="13" customFormat="1" ht="24" hidden="1" customHeight="1">
      <c r="A55" s="81" t="s">
        <v>57</v>
      </c>
      <c r="B55" s="33"/>
      <c r="C55" s="12"/>
      <c r="D55" s="12"/>
      <c r="E55" s="33"/>
      <c r="F55" s="4" t="e">
        <f t="shared" si="20"/>
        <v>#DIV/0!</v>
      </c>
      <c r="H55" s="33"/>
      <c r="I55" s="4" t="e">
        <f t="shared" si="21"/>
        <v>#DIV/0!</v>
      </c>
      <c r="J55" s="33"/>
      <c r="K55" s="4" t="e">
        <f t="shared" si="19"/>
        <v>#DIV/0!</v>
      </c>
    </row>
    <row r="56" spans="1:11" s="13" customFormat="1" ht="24" hidden="1" customHeight="1">
      <c r="A56" s="81" t="s">
        <v>53</v>
      </c>
      <c r="B56" s="33"/>
      <c r="C56" s="12"/>
      <c r="D56" s="12"/>
      <c r="E56" s="33"/>
      <c r="F56" s="4" t="e">
        <f t="shared" si="20"/>
        <v>#DIV/0!</v>
      </c>
      <c r="H56" s="33"/>
      <c r="I56" s="4" t="e">
        <f t="shared" si="21"/>
        <v>#DIV/0!</v>
      </c>
      <c r="J56" s="33"/>
      <c r="K56" s="4" t="e">
        <f t="shared" si="19"/>
        <v>#DIV/0!</v>
      </c>
    </row>
    <row r="57" spans="1:11" s="13" customFormat="1" ht="18" hidden="1" customHeight="1">
      <c r="A57" s="81" t="s">
        <v>64</v>
      </c>
      <c r="B57" s="33"/>
      <c r="C57" s="12"/>
      <c r="D57" s="12"/>
      <c r="E57" s="33"/>
      <c r="F57" s="4" t="e">
        <f t="shared" si="20"/>
        <v>#DIV/0!</v>
      </c>
      <c r="H57" s="33"/>
      <c r="I57" s="4" t="e">
        <f t="shared" si="21"/>
        <v>#DIV/0!</v>
      </c>
      <c r="J57" s="33"/>
      <c r="K57" s="4" t="e">
        <f t="shared" si="19"/>
        <v>#DIV/0!</v>
      </c>
    </row>
    <row r="58" spans="1:11" s="13" customFormat="1" ht="39.75" customHeight="1">
      <c r="A58" s="81" t="s">
        <v>112</v>
      </c>
      <c r="B58" s="33">
        <v>331.4</v>
      </c>
      <c r="C58" s="12">
        <v>124.2</v>
      </c>
      <c r="D58" s="12">
        <v>331.4</v>
      </c>
      <c r="E58" s="33">
        <v>248.4</v>
      </c>
      <c r="F58" s="4">
        <f t="shared" si="20"/>
        <v>74.954737477368752</v>
      </c>
      <c r="H58" s="33"/>
      <c r="I58" s="4">
        <f t="shared" si="21"/>
        <v>0</v>
      </c>
      <c r="J58" s="33"/>
      <c r="K58" s="4" t="e">
        <f t="shared" si="19"/>
        <v>#DIV/0!</v>
      </c>
    </row>
    <row r="59" spans="1:11" ht="15.75" customHeight="1">
      <c r="A59" s="19" t="s">
        <v>124</v>
      </c>
      <c r="B59" s="24">
        <v>3073.8</v>
      </c>
      <c r="C59" s="4">
        <v>1001.6</v>
      </c>
      <c r="D59" s="4">
        <v>3073.8</v>
      </c>
      <c r="E59" s="24"/>
      <c r="F59" s="4">
        <f t="shared" si="20"/>
        <v>0</v>
      </c>
      <c r="H59" s="24"/>
      <c r="I59" s="4" t="e">
        <f t="shared" si="21"/>
        <v>#DIV/0!</v>
      </c>
      <c r="J59" s="24"/>
      <c r="K59" s="4" t="e">
        <f t="shared" si="19"/>
        <v>#DIV/0!</v>
      </c>
    </row>
    <row r="60" spans="1:11" ht="15.75" customHeight="1">
      <c r="A60" s="19" t="s">
        <v>105</v>
      </c>
      <c r="B60" s="24">
        <v>15.4</v>
      </c>
      <c r="C60" s="4">
        <v>14</v>
      </c>
      <c r="D60" s="4">
        <v>15.4</v>
      </c>
      <c r="E60" s="24"/>
      <c r="F60" s="4">
        <f t="shared" si="20"/>
        <v>0</v>
      </c>
      <c r="H60" s="24"/>
      <c r="I60" s="4" t="e">
        <f t="shared" si="21"/>
        <v>#DIV/0!</v>
      </c>
      <c r="J60" s="24"/>
      <c r="K60" s="4" t="e">
        <f t="shared" si="19"/>
        <v>#DIV/0!</v>
      </c>
    </row>
    <row r="61" spans="1:11" ht="15.75" customHeight="1">
      <c r="A61" s="81" t="s">
        <v>106</v>
      </c>
      <c r="B61" s="24"/>
      <c r="C61" s="4"/>
      <c r="D61" s="4"/>
      <c r="E61" s="24"/>
      <c r="F61" s="4" t="e">
        <f t="shared" si="20"/>
        <v>#DIV/0!</v>
      </c>
      <c r="H61" s="24"/>
      <c r="I61" s="4" t="e">
        <f t="shared" si="21"/>
        <v>#DIV/0!</v>
      </c>
      <c r="J61" s="24"/>
      <c r="K61" s="4" t="e">
        <f t="shared" si="19"/>
        <v>#DIV/0!</v>
      </c>
    </row>
    <row r="62" spans="1:11" ht="15.75" customHeight="1">
      <c r="A62" s="81" t="s">
        <v>107</v>
      </c>
      <c r="B62" s="24"/>
      <c r="C62" s="4"/>
      <c r="D62" s="4"/>
      <c r="E62" s="24"/>
      <c r="F62" s="4" t="e">
        <f t="shared" si="20"/>
        <v>#DIV/0!</v>
      </c>
      <c r="H62" s="24"/>
      <c r="I62" s="4" t="e">
        <f t="shared" si="21"/>
        <v>#DIV/0!</v>
      </c>
      <c r="J62" s="24"/>
      <c r="K62" s="4" t="e">
        <f t="shared" si="19"/>
        <v>#DIV/0!</v>
      </c>
    </row>
    <row r="63" spans="1:11" ht="15.75" customHeight="1">
      <c r="A63" s="81" t="s">
        <v>108</v>
      </c>
      <c r="B63" s="24">
        <v>15.4</v>
      </c>
      <c r="C63" s="4">
        <v>14</v>
      </c>
      <c r="D63" s="4">
        <v>15.4</v>
      </c>
      <c r="E63" s="24"/>
      <c r="F63" s="4">
        <f t="shared" si="20"/>
        <v>0</v>
      </c>
      <c r="H63" s="24"/>
      <c r="I63" s="4" t="e">
        <f t="shared" si="21"/>
        <v>#DIV/0!</v>
      </c>
      <c r="J63" s="24"/>
      <c r="K63" s="4" t="e">
        <f t="shared" si="19"/>
        <v>#DIV/0!</v>
      </c>
    </row>
    <row r="64" spans="1:11" s="1" customFormat="1" ht="15" customHeight="1">
      <c r="A64" s="56" t="s">
        <v>74</v>
      </c>
      <c r="B64" s="50"/>
      <c r="C64" s="8"/>
      <c r="D64" s="8"/>
      <c r="E64" s="32"/>
      <c r="F64" s="4" t="e">
        <f t="shared" si="20"/>
        <v>#DIV/0!</v>
      </c>
      <c r="H64" s="32"/>
      <c r="I64" s="4" t="e">
        <f t="shared" si="21"/>
        <v>#DIV/0!</v>
      </c>
      <c r="J64" s="32"/>
      <c r="K64" s="4" t="e">
        <f t="shared" si="19"/>
        <v>#DIV/0!</v>
      </c>
    </row>
    <row r="65" spans="1:11" s="1" customFormat="1" ht="15" customHeight="1">
      <c r="A65" s="56" t="s">
        <v>75</v>
      </c>
      <c r="B65" s="50"/>
      <c r="C65" s="8"/>
      <c r="D65" s="8"/>
      <c r="E65" s="32"/>
      <c r="F65" s="4" t="e">
        <f t="shared" si="20"/>
        <v>#DIV/0!</v>
      </c>
      <c r="H65" s="32"/>
      <c r="I65" s="4" t="e">
        <f t="shared" si="21"/>
        <v>#DIV/0!</v>
      </c>
      <c r="J65" s="32"/>
      <c r="K65" s="4" t="e">
        <f t="shared" si="19"/>
        <v>#DIV/0!</v>
      </c>
    </row>
    <row r="66" spans="1:11" s="1" customFormat="1" ht="15" customHeight="1">
      <c r="A66" s="28" t="s">
        <v>18</v>
      </c>
      <c r="B66" s="50">
        <v>264.39999999999998</v>
      </c>
      <c r="C66" s="8">
        <v>79.5</v>
      </c>
      <c r="D66" s="8"/>
      <c r="E66" s="32">
        <v>270.39999999999998</v>
      </c>
      <c r="F66" s="4" t="e">
        <f t="shared" si="20"/>
        <v>#DIV/0!</v>
      </c>
      <c r="H66" s="32"/>
      <c r="I66" s="4">
        <f t="shared" si="21"/>
        <v>0</v>
      </c>
      <c r="J66" s="32"/>
      <c r="K66" s="4" t="e">
        <f t="shared" si="19"/>
        <v>#DIV/0!</v>
      </c>
    </row>
    <row r="67" spans="1:11" s="1" customFormat="1" ht="24">
      <c r="A67" s="82" t="s">
        <v>103</v>
      </c>
      <c r="B67" s="50"/>
      <c r="C67" s="8"/>
      <c r="D67" s="8"/>
      <c r="E67" s="32"/>
      <c r="F67" s="4" t="e">
        <f t="shared" si="20"/>
        <v>#DIV/0!</v>
      </c>
      <c r="H67" s="32"/>
      <c r="I67" s="4" t="e">
        <f t="shared" si="21"/>
        <v>#DIV/0!</v>
      </c>
      <c r="J67" s="32"/>
      <c r="K67" s="4" t="e">
        <f t="shared" si="19"/>
        <v>#DIV/0!</v>
      </c>
    </row>
    <row r="68" spans="1:11" s="1" customFormat="1">
      <c r="A68" s="80" t="s">
        <v>100</v>
      </c>
      <c r="B68" s="50"/>
      <c r="C68" s="8"/>
      <c r="D68" s="8"/>
      <c r="E68" s="32"/>
      <c r="F68" s="4" t="e">
        <f t="shared" si="20"/>
        <v>#DIV/0!</v>
      </c>
      <c r="H68" s="32"/>
      <c r="I68" s="4" t="e">
        <f t="shared" si="21"/>
        <v>#DIV/0!</v>
      </c>
      <c r="J68" s="32"/>
      <c r="K68" s="4" t="e">
        <f t="shared" si="19"/>
        <v>#DIV/0!</v>
      </c>
    </row>
    <row r="69" spans="1:11" s="1" customFormat="1">
      <c r="A69" s="80" t="s">
        <v>101</v>
      </c>
      <c r="B69" s="50"/>
      <c r="C69" s="8"/>
      <c r="D69" s="8"/>
      <c r="E69" s="32"/>
      <c r="F69" s="4" t="e">
        <f t="shared" si="20"/>
        <v>#DIV/0!</v>
      </c>
      <c r="H69" s="32"/>
      <c r="I69" s="4" t="e">
        <f t="shared" si="21"/>
        <v>#DIV/0!</v>
      </c>
      <c r="J69" s="32"/>
      <c r="K69" s="4" t="e">
        <f t="shared" si="19"/>
        <v>#DIV/0!</v>
      </c>
    </row>
    <row r="70" spans="1:11" s="1" customFormat="1" hidden="1">
      <c r="A70" s="82" t="s">
        <v>102</v>
      </c>
      <c r="B70" s="50"/>
      <c r="C70" s="8"/>
      <c r="D70" s="8"/>
      <c r="E70" s="32"/>
      <c r="F70" s="4" t="e">
        <f t="shared" si="20"/>
        <v>#DIV/0!</v>
      </c>
      <c r="H70" s="32"/>
      <c r="I70" s="4" t="e">
        <f t="shared" si="21"/>
        <v>#DIV/0!</v>
      </c>
      <c r="J70" s="32"/>
      <c r="K70" s="4" t="e">
        <f t="shared" si="19"/>
        <v>#DIV/0!</v>
      </c>
    </row>
    <row r="71" spans="1:11" s="1" customFormat="1" ht="24" hidden="1">
      <c r="A71" s="82" t="s">
        <v>109</v>
      </c>
      <c r="B71" s="50"/>
      <c r="C71" s="8"/>
      <c r="D71" s="8"/>
      <c r="E71" s="32"/>
      <c r="F71" s="4" t="e">
        <f t="shared" si="20"/>
        <v>#DIV/0!</v>
      </c>
      <c r="H71" s="32"/>
      <c r="I71" s="4" t="e">
        <f t="shared" si="21"/>
        <v>#DIV/0!</v>
      </c>
      <c r="J71" s="32"/>
      <c r="K71" s="4" t="e">
        <f t="shared" si="19"/>
        <v>#DIV/0!</v>
      </c>
    </row>
    <row r="72" spans="1:11" s="1" customFormat="1" ht="15" customHeight="1">
      <c r="A72" s="82" t="s">
        <v>104</v>
      </c>
      <c r="B72" s="50"/>
      <c r="C72" s="8"/>
      <c r="D72" s="8"/>
      <c r="E72" s="32"/>
      <c r="F72" s="4" t="e">
        <f t="shared" si="20"/>
        <v>#DIV/0!</v>
      </c>
      <c r="H72" s="32"/>
      <c r="I72" s="4" t="e">
        <f t="shared" si="21"/>
        <v>#DIV/0!</v>
      </c>
      <c r="J72" s="32"/>
      <c r="K72" s="4" t="e">
        <f t="shared" si="19"/>
        <v>#DIV/0!</v>
      </c>
    </row>
    <row r="73" spans="1:11" ht="18.600000000000001" customHeight="1" thickBot="1">
      <c r="A73" s="55" t="s">
        <v>48</v>
      </c>
      <c r="B73" s="62">
        <f>B7-B43</f>
        <v>-159.5</v>
      </c>
      <c r="C73" s="63">
        <f>C7-C43</f>
        <v>180.5</v>
      </c>
      <c r="D73" s="63">
        <f>D7-D43</f>
        <v>-157.20000000000073</v>
      </c>
      <c r="E73" s="62">
        <f>E7-E43</f>
        <v>0</v>
      </c>
      <c r="F73" s="4">
        <f t="shared" si="20"/>
        <v>0</v>
      </c>
      <c r="H73" s="62">
        <f>H7-H43</f>
        <v>0</v>
      </c>
      <c r="I73" s="4" t="e">
        <f t="shared" si="21"/>
        <v>#DIV/0!</v>
      </c>
      <c r="J73" s="62">
        <f>J7-J43</f>
        <v>0</v>
      </c>
      <c r="K73" s="4" t="e">
        <f t="shared" si="19"/>
        <v>#DIV/0!</v>
      </c>
    </row>
    <row r="74" spans="1:11" ht="67.5" customHeight="1">
      <c r="A74" s="96" t="s">
        <v>10</v>
      </c>
      <c r="B74" s="85" t="s">
        <v>98</v>
      </c>
      <c r="C74" s="86" t="s">
        <v>97</v>
      </c>
      <c r="D74" s="86" t="s">
        <v>19</v>
      </c>
      <c r="E74" s="92" t="s">
        <v>130</v>
      </c>
      <c r="F74" s="93"/>
      <c r="H74" s="92" t="s">
        <v>128</v>
      </c>
      <c r="I74" s="93"/>
      <c r="J74" s="92" t="s">
        <v>131</v>
      </c>
      <c r="K74" s="93"/>
    </row>
    <row r="75" spans="1:11" ht="48">
      <c r="A75" s="96"/>
      <c r="B75" s="20" t="s">
        <v>77</v>
      </c>
      <c r="C75" s="78" t="s">
        <v>77</v>
      </c>
      <c r="D75" s="78" t="s">
        <v>77</v>
      </c>
      <c r="E75" s="64" t="s">
        <v>78</v>
      </c>
      <c r="F75" s="79" t="s">
        <v>96</v>
      </c>
      <c r="H75" s="64" t="s">
        <v>78</v>
      </c>
      <c r="I75" s="89" t="s">
        <v>121</v>
      </c>
      <c r="J75" s="64" t="s">
        <v>78</v>
      </c>
      <c r="K75" s="89" t="s">
        <v>122</v>
      </c>
    </row>
    <row r="76" spans="1:11">
      <c r="A76" s="15">
        <v>1</v>
      </c>
      <c r="B76" s="21">
        <v>2</v>
      </c>
      <c r="C76" s="2">
        <v>4</v>
      </c>
      <c r="D76" s="2">
        <v>6</v>
      </c>
      <c r="E76" s="21">
        <v>8</v>
      </c>
      <c r="F76" s="2">
        <v>9</v>
      </c>
      <c r="H76" s="21">
        <v>8</v>
      </c>
      <c r="I76" s="2">
        <v>9</v>
      </c>
      <c r="J76" s="21">
        <v>8</v>
      </c>
      <c r="K76" s="2">
        <v>9</v>
      </c>
    </row>
    <row r="77" spans="1:11" ht="15.75" customHeight="1">
      <c r="A77" s="17" t="s">
        <v>11</v>
      </c>
      <c r="B77" s="35">
        <f t="shared" ref="B77:E77" si="22">B78+B79+B83+B86+B89+B92+B93+B94</f>
        <v>159.5</v>
      </c>
      <c r="C77" s="10">
        <f t="shared" si="22"/>
        <v>-180.5</v>
      </c>
      <c r="D77" s="10">
        <f t="shared" si="22"/>
        <v>157.20000000000073</v>
      </c>
      <c r="E77" s="35">
        <f t="shared" si="22"/>
        <v>0</v>
      </c>
      <c r="F77" s="4">
        <f t="shared" ref="F77:F98" si="23">E77/D77%</f>
        <v>0</v>
      </c>
      <c r="G77" s="1"/>
      <c r="H77" s="32"/>
      <c r="I77" s="4" t="e">
        <f t="shared" ref="I77:I98" si="24">H77/E77%</f>
        <v>#DIV/0!</v>
      </c>
      <c r="J77" s="32"/>
      <c r="K77" s="4" t="e">
        <f>J77/H77%</f>
        <v>#DIV/0!</v>
      </c>
    </row>
    <row r="78" spans="1:11" ht="18" customHeight="1">
      <c r="A78" s="19" t="s">
        <v>35</v>
      </c>
      <c r="B78" s="24"/>
      <c r="C78" s="4"/>
      <c r="D78" s="4">
        <v>0</v>
      </c>
      <c r="E78" s="24">
        <v>0</v>
      </c>
      <c r="F78" s="4" t="e">
        <f t="shared" si="23"/>
        <v>#DIV/0!</v>
      </c>
      <c r="H78" s="24">
        <v>0</v>
      </c>
      <c r="I78" s="4" t="e">
        <f t="shared" si="24"/>
        <v>#DIV/0!</v>
      </c>
      <c r="J78" s="24">
        <v>0</v>
      </c>
      <c r="K78" s="4" t="e">
        <f t="shared" ref="K78:K98" si="25">J78/H78%</f>
        <v>#DIV/0!</v>
      </c>
    </row>
    <row r="79" spans="1:11" ht="24">
      <c r="A79" s="19" t="s">
        <v>88</v>
      </c>
      <c r="B79" s="24">
        <f t="shared" ref="B79:E79" si="26">B80+B81</f>
        <v>0</v>
      </c>
      <c r="C79" s="4">
        <f t="shared" si="26"/>
        <v>0</v>
      </c>
      <c r="D79" s="4">
        <f t="shared" si="26"/>
        <v>0</v>
      </c>
      <c r="E79" s="24">
        <f t="shared" si="26"/>
        <v>0</v>
      </c>
      <c r="F79" s="4" t="e">
        <f t="shared" si="23"/>
        <v>#DIV/0!</v>
      </c>
      <c r="H79" s="24">
        <f t="shared" ref="H79" si="27">H80+H81</f>
        <v>0</v>
      </c>
      <c r="I79" s="4" t="e">
        <f t="shared" si="24"/>
        <v>#DIV/0!</v>
      </c>
      <c r="J79" s="24">
        <f t="shared" ref="J79" si="28">J80+J81</f>
        <v>0</v>
      </c>
      <c r="K79" s="4" t="e">
        <f t="shared" si="25"/>
        <v>#DIV/0!</v>
      </c>
    </row>
    <row r="80" spans="1:11" ht="15" customHeight="1">
      <c r="A80" s="19" t="s">
        <v>89</v>
      </c>
      <c r="B80" s="24"/>
      <c r="C80" s="4"/>
      <c r="D80" s="4"/>
      <c r="E80" s="24"/>
      <c r="F80" s="4" t="e">
        <f t="shared" si="23"/>
        <v>#DIV/0!</v>
      </c>
      <c r="H80" s="24"/>
      <c r="I80" s="4" t="e">
        <f t="shared" si="24"/>
        <v>#DIV/0!</v>
      </c>
      <c r="J80" s="24"/>
      <c r="K80" s="4" t="e">
        <f t="shared" si="25"/>
        <v>#DIV/0!</v>
      </c>
    </row>
    <row r="81" spans="1:11" ht="15" customHeight="1">
      <c r="A81" s="19" t="s">
        <v>90</v>
      </c>
      <c r="B81" s="24"/>
      <c r="C81" s="4"/>
      <c r="D81" s="4"/>
      <c r="E81" s="24"/>
      <c r="F81" s="4" t="e">
        <f t="shared" si="23"/>
        <v>#DIV/0!</v>
      </c>
      <c r="H81" s="24"/>
      <c r="I81" s="4" t="e">
        <f t="shared" si="24"/>
        <v>#DIV/0!</v>
      </c>
      <c r="J81" s="24"/>
      <c r="K81" s="4" t="e">
        <f t="shared" si="25"/>
        <v>#DIV/0!</v>
      </c>
    </row>
    <row r="82" spans="1:11" ht="15" customHeight="1">
      <c r="A82" s="19" t="s">
        <v>91</v>
      </c>
      <c r="B82" s="24"/>
      <c r="C82" s="4"/>
      <c r="D82" s="4"/>
      <c r="E82" s="24"/>
      <c r="F82" s="4" t="e">
        <f t="shared" si="23"/>
        <v>#DIV/0!</v>
      </c>
      <c r="H82" s="24"/>
      <c r="I82" s="4" t="e">
        <f t="shared" si="24"/>
        <v>#DIV/0!</v>
      </c>
      <c r="J82" s="24"/>
      <c r="K82" s="4" t="e">
        <f t="shared" si="25"/>
        <v>#DIV/0!</v>
      </c>
    </row>
    <row r="83" spans="1:11" ht="15" customHeight="1">
      <c r="A83" s="19" t="s">
        <v>92</v>
      </c>
      <c r="B83" s="24">
        <f t="shared" ref="B83:E83" si="29">B84+B85</f>
        <v>0</v>
      </c>
      <c r="C83" s="4">
        <f t="shared" ref="C83" si="30">C84+C85</f>
        <v>0</v>
      </c>
      <c r="D83" s="4">
        <f t="shared" si="29"/>
        <v>0</v>
      </c>
      <c r="E83" s="24">
        <f t="shared" si="29"/>
        <v>0</v>
      </c>
      <c r="F83" s="4" t="e">
        <f t="shared" si="23"/>
        <v>#DIV/0!</v>
      </c>
      <c r="H83" s="24">
        <f t="shared" ref="H83" si="31">H84+H85</f>
        <v>0</v>
      </c>
      <c r="I83" s="4" t="e">
        <f t="shared" si="24"/>
        <v>#DIV/0!</v>
      </c>
      <c r="J83" s="24">
        <f t="shared" ref="J83" si="32">J84+J85</f>
        <v>0</v>
      </c>
      <c r="K83" s="4" t="e">
        <f t="shared" si="25"/>
        <v>#DIV/0!</v>
      </c>
    </row>
    <row r="84" spans="1:11" ht="15" customHeight="1">
      <c r="A84" s="19" t="s">
        <v>89</v>
      </c>
      <c r="B84" s="24"/>
      <c r="C84" s="4"/>
      <c r="D84" s="4"/>
      <c r="E84" s="24"/>
      <c r="F84" s="4" t="e">
        <f t="shared" si="23"/>
        <v>#DIV/0!</v>
      </c>
      <c r="H84" s="24"/>
      <c r="I84" s="4" t="e">
        <f t="shared" si="24"/>
        <v>#DIV/0!</v>
      </c>
      <c r="J84" s="24"/>
      <c r="K84" s="4" t="e">
        <f t="shared" si="25"/>
        <v>#DIV/0!</v>
      </c>
    </row>
    <row r="85" spans="1:11" ht="15" customHeight="1">
      <c r="A85" s="19" t="s">
        <v>93</v>
      </c>
      <c r="B85" s="24"/>
      <c r="C85" s="4"/>
      <c r="D85" s="4"/>
      <c r="E85" s="24"/>
      <c r="F85" s="4" t="e">
        <f t="shared" si="23"/>
        <v>#DIV/0!</v>
      </c>
      <c r="H85" s="24"/>
      <c r="I85" s="4" t="e">
        <f t="shared" si="24"/>
        <v>#DIV/0!</v>
      </c>
      <c r="J85" s="24"/>
      <c r="K85" s="4" t="e">
        <f t="shared" si="25"/>
        <v>#DIV/0!</v>
      </c>
    </row>
    <row r="86" spans="1:11" ht="15" customHeight="1">
      <c r="A86" s="19" t="s">
        <v>33</v>
      </c>
      <c r="B86" s="24">
        <f t="shared" ref="B86:E86" si="33">B87+B88</f>
        <v>0</v>
      </c>
      <c r="C86" s="4">
        <f t="shared" ref="C86" si="34">C87+C88</f>
        <v>0</v>
      </c>
      <c r="D86" s="4">
        <f t="shared" si="33"/>
        <v>0</v>
      </c>
      <c r="E86" s="24">
        <f t="shared" si="33"/>
        <v>0</v>
      </c>
      <c r="F86" s="4" t="e">
        <f t="shared" si="23"/>
        <v>#DIV/0!</v>
      </c>
      <c r="H86" s="24">
        <f t="shared" ref="H86" si="35">H87+H88</f>
        <v>0</v>
      </c>
      <c r="I86" s="4" t="e">
        <f t="shared" si="24"/>
        <v>#DIV/0!</v>
      </c>
      <c r="J86" s="24">
        <f t="shared" ref="J86" si="36">J87+J88</f>
        <v>0</v>
      </c>
      <c r="K86" s="4" t="e">
        <f t="shared" si="25"/>
        <v>#DIV/0!</v>
      </c>
    </row>
    <row r="87" spans="1:11" ht="15" customHeight="1">
      <c r="A87" s="30" t="s">
        <v>49</v>
      </c>
      <c r="B87" s="24"/>
      <c r="C87" s="4"/>
      <c r="D87" s="4"/>
      <c r="E87" s="24"/>
      <c r="F87" s="4" t="e">
        <f t="shared" si="23"/>
        <v>#DIV/0!</v>
      </c>
      <c r="H87" s="24"/>
      <c r="I87" s="4" t="e">
        <f t="shared" si="24"/>
        <v>#DIV/0!</v>
      </c>
      <c r="J87" s="24"/>
      <c r="K87" s="4" t="e">
        <f t="shared" si="25"/>
        <v>#DIV/0!</v>
      </c>
    </row>
    <row r="88" spans="1:11" ht="14.25" customHeight="1">
      <c r="A88" s="30" t="s">
        <v>50</v>
      </c>
      <c r="B88" s="24"/>
      <c r="C88" s="4"/>
      <c r="D88" s="4"/>
      <c r="E88" s="24"/>
      <c r="F88" s="4" t="e">
        <f t="shared" si="23"/>
        <v>#DIV/0!</v>
      </c>
      <c r="H88" s="24"/>
      <c r="I88" s="4" t="e">
        <f t="shared" si="24"/>
        <v>#DIV/0!</v>
      </c>
      <c r="J88" s="24"/>
      <c r="K88" s="4" t="e">
        <f t="shared" si="25"/>
        <v>#DIV/0!</v>
      </c>
    </row>
    <row r="89" spans="1:11" ht="15" customHeight="1">
      <c r="A89" s="19" t="s">
        <v>34</v>
      </c>
      <c r="B89" s="24">
        <f t="shared" ref="B89:E89" si="37">B90+B91</f>
        <v>0</v>
      </c>
      <c r="C89" s="4">
        <f t="shared" ref="C89" si="38">C90+C91</f>
        <v>0</v>
      </c>
      <c r="D89" s="4">
        <f t="shared" si="37"/>
        <v>0</v>
      </c>
      <c r="E89" s="24">
        <f t="shared" si="37"/>
        <v>0</v>
      </c>
      <c r="F89" s="4" t="e">
        <f t="shared" si="23"/>
        <v>#DIV/0!</v>
      </c>
      <c r="H89" s="24">
        <f t="shared" ref="H89" si="39">H90+H91</f>
        <v>0</v>
      </c>
      <c r="I89" s="4" t="e">
        <f t="shared" si="24"/>
        <v>#DIV/0!</v>
      </c>
      <c r="J89" s="24">
        <f t="shared" ref="J89" si="40">J90+J91</f>
        <v>0</v>
      </c>
      <c r="K89" s="4" t="e">
        <f t="shared" si="25"/>
        <v>#DIV/0!</v>
      </c>
    </row>
    <row r="90" spans="1:11" ht="15" customHeight="1">
      <c r="A90" s="30" t="s">
        <v>49</v>
      </c>
      <c r="B90" s="24"/>
      <c r="C90" s="4"/>
      <c r="D90" s="4"/>
      <c r="E90" s="24"/>
      <c r="F90" s="4" t="e">
        <f t="shared" si="23"/>
        <v>#DIV/0!</v>
      </c>
      <c r="H90" s="24"/>
      <c r="I90" s="4" t="e">
        <f t="shared" si="24"/>
        <v>#DIV/0!</v>
      </c>
      <c r="J90" s="24"/>
      <c r="K90" s="4" t="e">
        <f t="shared" si="25"/>
        <v>#DIV/0!</v>
      </c>
    </row>
    <row r="91" spans="1:11" ht="15" customHeight="1">
      <c r="A91" s="30" t="s">
        <v>50</v>
      </c>
      <c r="B91" s="24"/>
      <c r="C91" s="4"/>
      <c r="D91" s="4"/>
      <c r="E91" s="24"/>
      <c r="F91" s="4" t="e">
        <f t="shared" si="23"/>
        <v>#DIV/0!</v>
      </c>
      <c r="H91" s="24"/>
      <c r="I91" s="4" t="e">
        <f t="shared" si="24"/>
        <v>#DIV/0!</v>
      </c>
      <c r="J91" s="24"/>
      <c r="K91" s="4" t="e">
        <f t="shared" si="25"/>
        <v>#DIV/0!</v>
      </c>
    </row>
    <row r="92" spans="1:11" ht="15" customHeight="1">
      <c r="A92" s="19" t="s">
        <v>12</v>
      </c>
      <c r="B92" s="24"/>
      <c r="C92" s="4"/>
      <c r="D92" s="4"/>
      <c r="E92" s="24"/>
      <c r="F92" s="4" t="e">
        <f t="shared" si="23"/>
        <v>#DIV/0!</v>
      </c>
      <c r="H92" s="24"/>
      <c r="I92" s="4" t="e">
        <f t="shared" si="24"/>
        <v>#DIV/0!</v>
      </c>
      <c r="J92" s="24"/>
      <c r="K92" s="4" t="e">
        <f t="shared" si="25"/>
        <v>#DIV/0!</v>
      </c>
    </row>
    <row r="93" spans="1:11" ht="15" customHeight="1">
      <c r="A93" s="19" t="s">
        <v>13</v>
      </c>
      <c r="B93" s="24"/>
      <c r="C93" s="4"/>
      <c r="D93" s="4"/>
      <c r="E93" s="24"/>
      <c r="F93" s="4" t="e">
        <f t="shared" si="23"/>
        <v>#DIV/0!</v>
      </c>
      <c r="H93" s="24"/>
      <c r="I93" s="4" t="e">
        <f t="shared" si="24"/>
        <v>#DIV/0!</v>
      </c>
      <c r="J93" s="24"/>
      <c r="K93" s="4" t="e">
        <f t="shared" si="25"/>
        <v>#DIV/0!</v>
      </c>
    </row>
    <row r="94" spans="1:11" ht="15" customHeight="1">
      <c r="A94" s="19" t="s">
        <v>14</v>
      </c>
      <c r="B94" s="24">
        <f>-B73</f>
        <v>159.5</v>
      </c>
      <c r="C94" s="24">
        <f t="shared" ref="C94:E94" si="41">-C73</f>
        <v>-180.5</v>
      </c>
      <c r="D94" s="24">
        <f t="shared" si="41"/>
        <v>157.20000000000073</v>
      </c>
      <c r="E94" s="24">
        <f t="shared" si="41"/>
        <v>0</v>
      </c>
      <c r="F94" s="4">
        <f t="shared" si="23"/>
        <v>0</v>
      </c>
      <c r="H94" s="24">
        <f t="shared" ref="H94" si="42">-H73</f>
        <v>0</v>
      </c>
      <c r="I94" s="4" t="e">
        <f t="shared" si="24"/>
        <v>#DIV/0!</v>
      </c>
      <c r="J94" s="24">
        <f t="shared" ref="J94" si="43">-J73</f>
        <v>0</v>
      </c>
      <c r="K94" s="4" t="e">
        <f t="shared" si="25"/>
        <v>#DIV/0!</v>
      </c>
    </row>
    <row r="95" spans="1:11" ht="15" customHeight="1">
      <c r="A95" s="19" t="s">
        <v>25</v>
      </c>
      <c r="B95" s="57" t="s">
        <v>76</v>
      </c>
      <c r="C95" s="4">
        <f t="shared" ref="C95" si="44">C96+C97</f>
        <v>0</v>
      </c>
      <c r="D95" s="4">
        <f t="shared" ref="D95:E95" si="45">D96+D97</f>
        <v>0</v>
      </c>
      <c r="E95" s="24">
        <f t="shared" si="45"/>
        <v>0</v>
      </c>
      <c r="F95" s="4" t="e">
        <f t="shared" si="23"/>
        <v>#DIV/0!</v>
      </c>
      <c r="H95" s="24">
        <f t="shared" ref="H95" si="46">H96+H97</f>
        <v>0</v>
      </c>
      <c r="I95" s="4" t="e">
        <f t="shared" si="24"/>
        <v>#DIV/0!</v>
      </c>
      <c r="J95" s="24">
        <f t="shared" ref="J95" si="47">J96+J97</f>
        <v>0</v>
      </c>
      <c r="K95" s="4" t="e">
        <f t="shared" si="25"/>
        <v>#DIV/0!</v>
      </c>
    </row>
    <row r="96" spans="1:11" ht="15" customHeight="1">
      <c r="A96" s="27" t="s">
        <v>26</v>
      </c>
      <c r="B96" s="57" t="s">
        <v>76</v>
      </c>
      <c r="C96" s="4"/>
      <c r="D96" s="4"/>
      <c r="E96" s="24"/>
      <c r="F96" s="4" t="e">
        <f t="shared" si="23"/>
        <v>#DIV/0!</v>
      </c>
      <c r="H96" s="24"/>
      <c r="I96" s="4" t="e">
        <f t="shared" si="24"/>
        <v>#DIV/0!</v>
      </c>
      <c r="J96" s="24"/>
      <c r="K96" s="4" t="e">
        <f t="shared" si="25"/>
        <v>#DIV/0!</v>
      </c>
    </row>
    <row r="97" spans="1:11" ht="15" customHeight="1">
      <c r="A97" s="27" t="s">
        <v>27</v>
      </c>
      <c r="B97" s="57" t="s">
        <v>76</v>
      </c>
      <c r="C97" s="4"/>
      <c r="D97" s="4"/>
      <c r="E97" s="24"/>
      <c r="F97" s="4" t="e">
        <f t="shared" si="23"/>
        <v>#DIV/0!</v>
      </c>
      <c r="H97" s="24"/>
      <c r="I97" s="4" t="e">
        <f t="shared" si="24"/>
        <v>#DIV/0!</v>
      </c>
      <c r="J97" s="24"/>
      <c r="K97" s="4" t="e">
        <f t="shared" si="25"/>
        <v>#DIV/0!</v>
      </c>
    </row>
    <row r="98" spans="1:11" ht="26.25" customHeight="1" thickBot="1">
      <c r="A98" s="17" t="s">
        <v>15</v>
      </c>
      <c r="B98" s="51">
        <f t="shared" ref="B98:E98" si="48">B77+B73</f>
        <v>0</v>
      </c>
      <c r="C98" s="52">
        <f t="shared" si="48"/>
        <v>0</v>
      </c>
      <c r="D98" s="52">
        <f t="shared" si="48"/>
        <v>0</v>
      </c>
      <c r="E98" s="51">
        <f t="shared" si="48"/>
        <v>0</v>
      </c>
      <c r="F98" s="4" t="e">
        <f t="shared" si="23"/>
        <v>#DIV/0!</v>
      </c>
      <c r="H98" s="51">
        <f t="shared" ref="H98" si="49">H77+H73</f>
        <v>0</v>
      </c>
      <c r="I98" s="4" t="e">
        <f t="shared" si="24"/>
        <v>#DIV/0!</v>
      </c>
      <c r="J98" s="51">
        <f t="shared" ref="J98" si="50">J77+J73</f>
        <v>0</v>
      </c>
      <c r="K98" s="4" t="e">
        <f t="shared" si="25"/>
        <v>#DIV/0!</v>
      </c>
    </row>
    <row r="99" spans="1:11" ht="27" customHeight="1">
      <c r="A99" s="97" t="s">
        <v>16</v>
      </c>
      <c r="B99" s="84" t="s">
        <v>99</v>
      </c>
      <c r="C99" s="87" t="s">
        <v>97</v>
      </c>
      <c r="D99" s="83" t="s">
        <v>19</v>
      </c>
      <c r="E99" s="94" t="s">
        <v>130</v>
      </c>
      <c r="F99" s="95"/>
      <c r="H99" s="94" t="s">
        <v>128</v>
      </c>
      <c r="I99" s="95"/>
      <c r="J99" s="94" t="s">
        <v>131</v>
      </c>
      <c r="K99" s="95"/>
    </row>
    <row r="100" spans="1:11" ht="45.75" customHeight="1">
      <c r="A100" s="98"/>
      <c r="B100" s="20" t="s">
        <v>77</v>
      </c>
      <c r="C100" s="58" t="s">
        <v>77</v>
      </c>
      <c r="D100" s="58" t="s">
        <v>77</v>
      </c>
      <c r="E100" s="64" t="s">
        <v>78</v>
      </c>
      <c r="F100" s="79" t="s">
        <v>96</v>
      </c>
      <c r="H100" s="64" t="s">
        <v>78</v>
      </c>
      <c r="I100" s="89" t="s">
        <v>121</v>
      </c>
      <c r="J100" s="64" t="s">
        <v>78</v>
      </c>
      <c r="K100" s="89" t="s">
        <v>122</v>
      </c>
    </row>
    <row r="101" spans="1:11">
      <c r="A101" s="15">
        <v>1</v>
      </c>
      <c r="B101" s="21">
        <v>2</v>
      </c>
      <c r="C101" s="2">
        <v>4</v>
      </c>
      <c r="D101" s="2">
        <v>6</v>
      </c>
      <c r="E101" s="21">
        <v>8</v>
      </c>
      <c r="F101" s="2">
        <v>9</v>
      </c>
      <c r="H101" s="21">
        <v>8</v>
      </c>
      <c r="I101" s="2">
        <v>9</v>
      </c>
      <c r="J101" s="21">
        <v>8</v>
      </c>
      <c r="K101" s="2">
        <v>9</v>
      </c>
    </row>
    <row r="102" spans="1:11" ht="56.45" customHeight="1">
      <c r="A102" s="29" t="s">
        <v>73</v>
      </c>
      <c r="B102" s="33"/>
      <c r="C102" s="12"/>
      <c r="D102" s="12"/>
      <c r="E102" s="33"/>
      <c r="F102" s="4" t="e">
        <f t="shared" ref="F102:F115" si="51">E102/D102%</f>
        <v>#DIV/0!</v>
      </c>
      <c r="H102" s="24">
        <f t="shared" ref="H102" si="52">H103+H104</f>
        <v>0</v>
      </c>
      <c r="I102" s="4" t="e">
        <f t="shared" ref="I102:I115" si="53">H102/E102%</f>
        <v>#DIV/0!</v>
      </c>
      <c r="J102" s="24">
        <f t="shared" ref="J102" si="54">J103+J104</f>
        <v>0</v>
      </c>
      <c r="K102" s="4" t="e">
        <f t="shared" ref="K102:K115" si="55">J102/H102%</f>
        <v>#DIV/0!</v>
      </c>
    </row>
    <row r="103" spans="1:11" ht="15" customHeight="1">
      <c r="A103" s="19" t="s">
        <v>28</v>
      </c>
      <c r="B103" s="24"/>
      <c r="C103" s="4"/>
      <c r="D103" s="4"/>
      <c r="E103" s="24"/>
      <c r="F103" s="4" t="e">
        <f t="shared" si="51"/>
        <v>#DIV/0!</v>
      </c>
      <c r="H103" s="24"/>
      <c r="I103" s="4" t="e">
        <f t="shared" si="53"/>
        <v>#DIV/0!</v>
      </c>
      <c r="J103" s="24"/>
      <c r="K103" s="4" t="e">
        <f t="shared" si="55"/>
        <v>#DIV/0!</v>
      </c>
    </row>
    <row r="104" spans="1:11" ht="15" customHeight="1">
      <c r="A104" s="19" t="s">
        <v>36</v>
      </c>
      <c r="B104" s="24"/>
      <c r="C104" s="4"/>
      <c r="D104" s="4"/>
      <c r="E104" s="36"/>
      <c r="F104" s="4" t="e">
        <f t="shared" si="51"/>
        <v>#DIV/0!</v>
      </c>
      <c r="H104" s="36"/>
      <c r="I104" s="4" t="e">
        <f t="shared" si="53"/>
        <v>#DIV/0!</v>
      </c>
      <c r="J104" s="36"/>
      <c r="K104" s="4" t="e">
        <f t="shared" si="55"/>
        <v>#DIV/0!</v>
      </c>
    </row>
    <row r="105" spans="1:11" ht="15" customHeight="1">
      <c r="A105" s="53" t="s">
        <v>17</v>
      </c>
      <c r="B105" s="48">
        <f t="shared" ref="B105:E105" si="56">B106+B107+B108+B109</f>
        <v>0</v>
      </c>
      <c r="C105" s="49">
        <f t="shared" ref="C105" si="57">C106+C107+C108+C109</f>
        <v>0</v>
      </c>
      <c r="D105" s="49">
        <f t="shared" si="56"/>
        <v>0</v>
      </c>
      <c r="E105" s="48">
        <f t="shared" si="56"/>
        <v>0</v>
      </c>
      <c r="F105" s="4" t="e">
        <f t="shared" si="51"/>
        <v>#DIV/0!</v>
      </c>
      <c r="H105" s="48">
        <f t="shared" ref="H105" si="58">H106+H107+H108+H109</f>
        <v>0</v>
      </c>
      <c r="I105" s="4" t="e">
        <f t="shared" si="53"/>
        <v>#DIV/0!</v>
      </c>
      <c r="J105" s="48">
        <f t="shared" ref="J105" si="59">J106+J107+J108+J109</f>
        <v>0</v>
      </c>
      <c r="K105" s="4" t="e">
        <f t="shared" si="55"/>
        <v>#DIV/0!</v>
      </c>
    </row>
    <row r="106" spans="1:11" ht="15" customHeight="1">
      <c r="A106" s="27" t="s">
        <v>29</v>
      </c>
      <c r="B106" s="24"/>
      <c r="C106" s="4"/>
      <c r="D106" s="4"/>
      <c r="E106" s="24"/>
      <c r="F106" s="4" t="e">
        <f t="shared" si="51"/>
        <v>#DIV/0!</v>
      </c>
      <c r="H106" s="24"/>
      <c r="I106" s="4" t="e">
        <f t="shared" si="53"/>
        <v>#DIV/0!</v>
      </c>
      <c r="J106" s="24"/>
      <c r="K106" s="4" t="e">
        <f t="shared" si="55"/>
        <v>#DIV/0!</v>
      </c>
    </row>
    <row r="107" spans="1:11" ht="15" customHeight="1">
      <c r="A107" s="27" t="s">
        <v>30</v>
      </c>
      <c r="B107" s="24"/>
      <c r="C107" s="4"/>
      <c r="D107" s="4"/>
      <c r="E107" s="24"/>
      <c r="F107" s="4" t="e">
        <f t="shared" si="51"/>
        <v>#DIV/0!</v>
      </c>
      <c r="H107" s="24"/>
      <c r="I107" s="4" t="e">
        <f t="shared" si="53"/>
        <v>#DIV/0!</v>
      </c>
      <c r="J107" s="24"/>
      <c r="K107" s="4" t="e">
        <f t="shared" si="55"/>
        <v>#DIV/0!</v>
      </c>
    </row>
    <row r="108" spans="1:11" ht="15" customHeight="1">
      <c r="A108" s="27" t="s">
        <v>31</v>
      </c>
      <c r="B108" s="24"/>
      <c r="C108" s="4"/>
      <c r="D108" s="4"/>
      <c r="E108" s="24"/>
      <c r="F108" s="4" t="e">
        <f t="shared" si="51"/>
        <v>#DIV/0!</v>
      </c>
      <c r="H108" s="24"/>
      <c r="I108" s="4" t="e">
        <f t="shared" si="53"/>
        <v>#DIV/0!</v>
      </c>
      <c r="J108" s="24"/>
      <c r="K108" s="4" t="e">
        <f t="shared" si="55"/>
        <v>#DIV/0!</v>
      </c>
    </row>
    <row r="109" spans="1:11" ht="15" customHeight="1">
      <c r="A109" s="27" t="s">
        <v>32</v>
      </c>
      <c r="B109" s="24"/>
      <c r="C109" s="4"/>
      <c r="D109" s="4"/>
      <c r="E109" s="24"/>
      <c r="F109" s="4" t="e">
        <f t="shared" si="51"/>
        <v>#DIV/0!</v>
      </c>
      <c r="H109" s="24"/>
      <c r="I109" s="4" t="e">
        <f t="shared" si="53"/>
        <v>#DIV/0!</v>
      </c>
      <c r="J109" s="24"/>
      <c r="K109" s="4" t="e">
        <f t="shared" si="55"/>
        <v>#DIV/0!</v>
      </c>
    </row>
    <row r="110" spans="1:11" ht="15" customHeight="1">
      <c r="A110" s="53" t="s">
        <v>60</v>
      </c>
      <c r="B110" s="48">
        <f t="shared" ref="B110:E110" si="60">B111+B113+B114</f>
        <v>0</v>
      </c>
      <c r="C110" s="49">
        <f t="shared" ref="C110" si="61">C111+C113+C114</f>
        <v>0</v>
      </c>
      <c r="D110" s="49">
        <f t="shared" si="60"/>
        <v>0</v>
      </c>
      <c r="E110" s="48">
        <f t="shared" si="60"/>
        <v>0</v>
      </c>
      <c r="F110" s="4" t="e">
        <f t="shared" si="51"/>
        <v>#DIV/0!</v>
      </c>
      <c r="H110" s="48">
        <f t="shared" ref="H110" si="62">H111+H113+H114</f>
        <v>0</v>
      </c>
      <c r="I110" s="4" t="e">
        <f t="shared" si="53"/>
        <v>#DIV/0!</v>
      </c>
      <c r="J110" s="48">
        <f t="shared" ref="J110" si="63">J111+J113+J114</f>
        <v>0</v>
      </c>
      <c r="K110" s="4" t="e">
        <f t="shared" si="55"/>
        <v>#DIV/0!</v>
      </c>
    </row>
    <row r="111" spans="1:11" ht="15" customHeight="1">
      <c r="A111" s="27" t="s">
        <v>65</v>
      </c>
      <c r="B111" s="24"/>
      <c r="C111" s="4"/>
      <c r="D111" s="4"/>
      <c r="E111" s="24"/>
      <c r="F111" s="4" t="e">
        <f t="shared" si="51"/>
        <v>#DIV/0!</v>
      </c>
      <c r="H111" s="24"/>
      <c r="I111" s="4" t="e">
        <f t="shared" si="53"/>
        <v>#DIV/0!</v>
      </c>
      <c r="J111" s="24"/>
      <c r="K111" s="4" t="e">
        <f t="shared" si="55"/>
        <v>#DIV/0!</v>
      </c>
    </row>
    <row r="112" spans="1:11" ht="15" customHeight="1">
      <c r="A112" s="54" t="s">
        <v>66</v>
      </c>
      <c r="B112" s="24"/>
      <c r="C112" s="4"/>
      <c r="D112" s="4"/>
      <c r="E112" s="24"/>
      <c r="F112" s="4" t="e">
        <f t="shared" si="51"/>
        <v>#DIV/0!</v>
      </c>
      <c r="H112" s="24"/>
      <c r="I112" s="4" t="e">
        <f t="shared" si="53"/>
        <v>#DIV/0!</v>
      </c>
      <c r="J112" s="24"/>
      <c r="K112" s="4" t="e">
        <f t="shared" si="55"/>
        <v>#DIV/0!</v>
      </c>
    </row>
    <row r="113" spans="1:12" ht="15" customHeight="1">
      <c r="A113" s="27" t="s">
        <v>62</v>
      </c>
      <c r="B113" s="24"/>
      <c r="C113" s="4"/>
      <c r="D113" s="4"/>
      <c r="E113" s="24"/>
      <c r="F113" s="4" t="e">
        <f t="shared" si="51"/>
        <v>#DIV/0!</v>
      </c>
      <c r="H113" s="24"/>
      <c r="I113" s="4" t="e">
        <f t="shared" si="53"/>
        <v>#DIV/0!</v>
      </c>
      <c r="J113" s="24"/>
      <c r="K113" s="4" t="e">
        <f t="shared" si="55"/>
        <v>#DIV/0!</v>
      </c>
    </row>
    <row r="114" spans="1:12" ht="15" customHeight="1">
      <c r="A114" s="27" t="s">
        <v>63</v>
      </c>
      <c r="B114" s="24"/>
      <c r="C114" s="4"/>
      <c r="D114" s="4"/>
      <c r="E114" s="24"/>
      <c r="F114" s="4" t="e">
        <f t="shared" si="51"/>
        <v>#DIV/0!</v>
      </c>
      <c r="H114" s="24"/>
      <c r="I114" s="4" t="e">
        <f t="shared" si="53"/>
        <v>#DIV/0!</v>
      </c>
      <c r="J114" s="24"/>
      <c r="K114" s="4" t="e">
        <f t="shared" si="55"/>
        <v>#DIV/0!</v>
      </c>
    </row>
    <row r="115" spans="1:12" ht="15" customHeight="1" thickBot="1">
      <c r="A115" s="61" t="s">
        <v>61</v>
      </c>
      <c r="B115" s="59"/>
      <c r="C115" s="60"/>
      <c r="D115" s="60"/>
      <c r="E115" s="59"/>
      <c r="F115" s="4" t="e">
        <f t="shared" si="51"/>
        <v>#DIV/0!</v>
      </c>
      <c r="H115" s="59"/>
      <c r="I115" s="4" t="e">
        <f t="shared" si="53"/>
        <v>#DIV/0!</v>
      </c>
      <c r="J115" s="59"/>
      <c r="K115" s="4" t="e">
        <f t="shared" si="55"/>
        <v>#DIV/0!</v>
      </c>
    </row>
    <row r="116" spans="1:12" ht="27" customHeight="1">
      <c r="A116" s="97" t="s">
        <v>79</v>
      </c>
      <c r="B116" s="85" t="s">
        <v>98</v>
      </c>
      <c r="C116" s="86" t="s">
        <v>97</v>
      </c>
      <c r="D116" s="86" t="s">
        <v>19</v>
      </c>
      <c r="E116" s="92" t="s">
        <v>127</v>
      </c>
      <c r="F116" s="93"/>
      <c r="H116" s="92" t="s">
        <v>132</v>
      </c>
      <c r="I116" s="93"/>
      <c r="J116" s="92" t="s">
        <v>131</v>
      </c>
      <c r="K116" s="93"/>
      <c r="L116" t="s">
        <v>126</v>
      </c>
    </row>
    <row r="117" spans="1:12" ht="40.9" customHeight="1">
      <c r="A117" s="98"/>
      <c r="B117" s="20" t="s">
        <v>77</v>
      </c>
      <c r="C117" s="78" t="s">
        <v>77</v>
      </c>
      <c r="D117" s="78" t="s">
        <v>77</v>
      </c>
      <c r="E117" s="64" t="s">
        <v>78</v>
      </c>
      <c r="F117" s="79" t="s">
        <v>96</v>
      </c>
      <c r="H117" s="64" t="s">
        <v>78</v>
      </c>
      <c r="I117" s="89" t="s">
        <v>121</v>
      </c>
      <c r="J117" s="64" t="s">
        <v>78</v>
      </c>
      <c r="K117" s="89" t="s">
        <v>122</v>
      </c>
    </row>
    <row r="118" spans="1:12">
      <c r="A118" s="65">
        <v>1</v>
      </c>
      <c r="B118" s="21">
        <v>2</v>
      </c>
      <c r="C118" s="2">
        <v>4</v>
      </c>
      <c r="D118" s="2">
        <v>6</v>
      </c>
      <c r="E118" s="21">
        <v>8</v>
      </c>
      <c r="F118" s="2">
        <v>9</v>
      </c>
      <c r="H118" s="21">
        <v>8</v>
      </c>
      <c r="I118" s="2">
        <v>9</v>
      </c>
      <c r="J118" s="21">
        <v>8</v>
      </c>
      <c r="K118" s="2">
        <v>9</v>
      </c>
    </row>
    <row r="119" spans="1:12" ht="15" customHeight="1">
      <c r="A119" s="66" t="s">
        <v>83</v>
      </c>
      <c r="B119" s="69"/>
      <c r="C119" s="67"/>
      <c r="D119" s="67"/>
      <c r="E119" s="69"/>
      <c r="F119" s="4" t="e">
        <f t="shared" ref="F119:F124" si="64">E119/D119%</f>
        <v>#DIV/0!</v>
      </c>
      <c r="H119" s="69"/>
      <c r="I119" s="4" t="e">
        <f>H119/E119%</f>
        <v>#DIV/0!</v>
      </c>
      <c r="J119" s="69"/>
      <c r="K119" s="4" t="e">
        <f t="shared" ref="K119:K124" si="65">J119/H119%</f>
        <v>#DIV/0!</v>
      </c>
    </row>
    <row r="120" spans="1:12" ht="15" customHeight="1" thickBot="1">
      <c r="A120" s="68" t="s">
        <v>85</v>
      </c>
      <c r="B120" s="70"/>
      <c r="C120" s="71"/>
      <c r="D120" s="71"/>
      <c r="E120" s="70"/>
      <c r="F120" s="4" t="e">
        <f t="shared" si="64"/>
        <v>#DIV/0!</v>
      </c>
      <c r="H120" s="59"/>
      <c r="I120" s="4" t="e">
        <f t="shared" ref="I120:I124" si="66">H120/E120%</f>
        <v>#DIV/0!</v>
      </c>
      <c r="J120" s="59"/>
      <c r="K120" s="4" t="e">
        <f t="shared" si="65"/>
        <v>#DIV/0!</v>
      </c>
    </row>
    <row r="121" spans="1:12" ht="15" customHeight="1">
      <c r="A121" s="68" t="s">
        <v>80</v>
      </c>
      <c r="B121" s="70"/>
      <c r="C121" s="71"/>
      <c r="D121" s="71"/>
      <c r="E121" s="70"/>
      <c r="F121" s="4" t="e">
        <f t="shared" si="64"/>
        <v>#DIV/0!</v>
      </c>
      <c r="H121" s="70"/>
      <c r="I121" s="4" t="e">
        <f t="shared" si="66"/>
        <v>#DIV/0!</v>
      </c>
      <c r="J121" s="70"/>
      <c r="K121" s="4" t="e">
        <f t="shared" si="65"/>
        <v>#DIV/0!</v>
      </c>
    </row>
    <row r="122" spans="1:12" ht="15" customHeight="1">
      <c r="A122" s="68" t="s">
        <v>81</v>
      </c>
      <c r="B122" s="70"/>
      <c r="C122" s="71"/>
      <c r="D122" s="71"/>
      <c r="E122" s="70"/>
      <c r="F122" s="4" t="e">
        <f t="shared" si="64"/>
        <v>#DIV/0!</v>
      </c>
      <c r="H122" s="70"/>
      <c r="I122" s="4" t="e">
        <f t="shared" si="66"/>
        <v>#DIV/0!</v>
      </c>
      <c r="J122" s="70"/>
      <c r="K122" s="4" t="e">
        <f t="shared" si="65"/>
        <v>#DIV/0!</v>
      </c>
    </row>
    <row r="123" spans="1:12" ht="15" customHeight="1">
      <c r="A123" s="68" t="s">
        <v>84</v>
      </c>
      <c r="B123" s="70"/>
      <c r="C123" s="71"/>
      <c r="D123" s="71"/>
      <c r="E123" s="70"/>
      <c r="F123" s="4" t="e">
        <f t="shared" si="64"/>
        <v>#DIV/0!</v>
      </c>
      <c r="H123" s="70"/>
      <c r="I123" s="4" t="e">
        <f t="shared" si="66"/>
        <v>#DIV/0!</v>
      </c>
      <c r="J123" s="70"/>
      <c r="K123" s="4" t="e">
        <f t="shared" si="65"/>
        <v>#DIV/0!</v>
      </c>
    </row>
    <row r="124" spans="1:12" ht="15" customHeight="1" thickBot="1">
      <c r="A124" s="68" t="s">
        <v>82</v>
      </c>
      <c r="B124" s="72" t="e">
        <f>(B120+B121+B122)/B123/12*1000</f>
        <v>#DIV/0!</v>
      </c>
      <c r="C124" s="73" t="e">
        <f t="shared" ref="C124:E124" si="67">(C120+C121+C122)/C123/12*1000</f>
        <v>#DIV/0!</v>
      </c>
      <c r="D124" s="73" t="e">
        <f t="shared" si="67"/>
        <v>#DIV/0!</v>
      </c>
      <c r="E124" s="72" t="e">
        <f t="shared" si="67"/>
        <v>#DIV/0!</v>
      </c>
      <c r="F124" s="4" t="e">
        <f t="shared" si="64"/>
        <v>#DIV/0!</v>
      </c>
      <c r="H124" s="72" t="e">
        <f t="shared" ref="H124" si="68">(H120+H121+H122)/H123/12*1000</f>
        <v>#DIV/0!</v>
      </c>
      <c r="I124" s="4" t="e">
        <f t="shared" si="66"/>
        <v>#DIV/0!</v>
      </c>
      <c r="J124" s="72" t="e">
        <f t="shared" ref="J124" si="69">(J120+J121+J122)/J123/12*1000</f>
        <v>#DIV/0!</v>
      </c>
      <c r="K124" s="4" t="e">
        <f t="shared" si="65"/>
        <v>#DIV/0!</v>
      </c>
    </row>
  </sheetData>
  <mergeCells count="26">
    <mergeCell ref="E40:F40"/>
    <mergeCell ref="A40:A41"/>
    <mergeCell ref="A4:A5"/>
    <mergeCell ref="H116:I116"/>
    <mergeCell ref="J3:K3"/>
    <mergeCell ref="J4:K4"/>
    <mergeCell ref="J40:K40"/>
    <mergeCell ref="J74:K74"/>
    <mergeCell ref="J99:K99"/>
    <mergeCell ref="J116:K116"/>
    <mergeCell ref="H3:I3"/>
    <mergeCell ref="H4:I4"/>
    <mergeCell ref="H40:I40"/>
    <mergeCell ref="H74:I74"/>
    <mergeCell ref="H99:I99"/>
    <mergeCell ref="A116:A117"/>
    <mergeCell ref="A2:F2"/>
    <mergeCell ref="E4:F4"/>
    <mergeCell ref="E3:F3"/>
    <mergeCell ref="B3:D3"/>
    <mergeCell ref="A1:K1"/>
    <mergeCell ref="E116:F116"/>
    <mergeCell ref="E99:F99"/>
    <mergeCell ref="E74:F74"/>
    <mergeCell ref="A74:A75"/>
    <mergeCell ref="A99:A100"/>
  </mergeCells>
  <phoneticPr fontId="0" type="noConversion"/>
  <printOptions horizontalCentered="1"/>
  <pageMargins left="0" right="0" top="0" bottom="0" header="0" footer="0"/>
  <pageSetup paperSize="9" scale="59" fitToHeight="5" orientation="portrait" r:id="rId1"/>
  <headerFooter alignWithMargins="0"/>
  <rowBreaks count="2" manualBreakCount="2">
    <brk id="73" max="10" man="1"/>
    <brk id="11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2023</vt:lpstr>
      <vt:lpstr>'Проект 2023'!Заголовки_для_печати</vt:lpstr>
      <vt:lpstr>'Проект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Платонова Лариса Юрьевна</dc:creator>
  <cp:lastModifiedBy>cb-7</cp:lastModifiedBy>
  <cp:lastPrinted>2022-11-01T11:28:37Z</cp:lastPrinted>
  <dcterms:created xsi:type="dcterms:W3CDTF">2011-10-23T10:53:25Z</dcterms:created>
  <dcterms:modified xsi:type="dcterms:W3CDTF">2022-11-10T07:50:11Z</dcterms:modified>
</cp:coreProperties>
</file>